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Gabr\OneDrive - Avon\Gifts\Ativação Natal 2022\"/>
    </mc:Choice>
  </mc:AlternateContent>
  <xr:revisionPtr revIDLastSave="0" documentId="8_{E5B8A804-54E3-4024-91A9-7FC7859485E0}" xr6:coauthVersionLast="47" xr6:coauthVersionMax="47" xr10:uidLastSave="{00000000-0000-0000-0000-000000000000}"/>
  <bookViews>
    <workbookView xWindow="-120" yWindow="-120" windowWidth="20730" windowHeight="11160" activeTab="1" xr2:uid="{BE185DD4-C132-4F61-9483-EA5FDC4FC8D6}"/>
  </bookViews>
  <sheets>
    <sheet name="COMBOS CP03 " sheetId="3" r:id="rId1"/>
    <sheet name="COMBOS CP04" sheetId="4" r:id="rId2"/>
    <sheet name="COMBOS CP05" sheetId="6" r:id="rId3"/>
  </sheets>
  <definedNames>
    <definedName name="_xlnm._FilterDatabase" localSheetId="0" hidden="1">'COMBOS CP03 '!$L$3:$Q$31</definedName>
    <definedName name="_xlnm._FilterDatabase" localSheetId="1" hidden="1">'COMBOS CP04'!$L$25:$Q$53</definedName>
    <definedName name="_xlnm._FilterDatabase" localSheetId="2" hidden="1">'COMBOS CP05'!$L$25:$Q$53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7" i="6" l="1"/>
  <c r="N27" i="6"/>
  <c r="O27" i="6"/>
  <c r="P27" i="6"/>
  <c r="Q27" i="6"/>
  <c r="N28" i="6"/>
  <c r="O28" i="6"/>
  <c r="P28" i="6"/>
  <c r="Q28" i="6"/>
  <c r="N29" i="6"/>
  <c r="O29" i="6"/>
  <c r="P29" i="6"/>
  <c r="Q29" i="6"/>
  <c r="N30" i="6"/>
  <c r="O30" i="6"/>
  <c r="P30" i="6"/>
  <c r="Q30" i="6"/>
  <c r="N31" i="6"/>
  <c r="O31" i="6"/>
  <c r="P31" i="6"/>
  <c r="Q31" i="6"/>
  <c r="H18" i="6" s="1"/>
  <c r="N32" i="6"/>
  <c r="O32" i="6"/>
  <c r="P32" i="6"/>
  <c r="Q32" i="6"/>
  <c r="N33" i="6"/>
  <c r="O33" i="6"/>
  <c r="P33" i="6"/>
  <c r="Q33" i="6"/>
  <c r="N34" i="6"/>
  <c r="O34" i="6"/>
  <c r="P34" i="6"/>
  <c r="Q34" i="6"/>
  <c r="N35" i="6"/>
  <c r="O35" i="6"/>
  <c r="P35" i="6"/>
  <c r="Q35" i="6"/>
  <c r="N36" i="6"/>
  <c r="O36" i="6"/>
  <c r="P36" i="6"/>
  <c r="Q36" i="6"/>
  <c r="N37" i="6"/>
  <c r="O37" i="6"/>
  <c r="P37" i="6"/>
  <c r="Q37" i="6"/>
  <c r="N38" i="6"/>
  <c r="O38" i="6"/>
  <c r="P38" i="6"/>
  <c r="Q38" i="6"/>
  <c r="N39" i="6"/>
  <c r="O39" i="6"/>
  <c r="P39" i="6"/>
  <c r="Q39" i="6"/>
  <c r="N40" i="6"/>
  <c r="O40" i="6"/>
  <c r="P40" i="6"/>
  <c r="Q40" i="6"/>
  <c r="N41" i="6"/>
  <c r="O41" i="6"/>
  <c r="P41" i="6"/>
  <c r="Q41" i="6"/>
  <c r="N42" i="6"/>
  <c r="O42" i="6"/>
  <c r="P42" i="6"/>
  <c r="Q42" i="6"/>
  <c r="N43" i="6"/>
  <c r="O43" i="6"/>
  <c r="P43" i="6"/>
  <c r="Q43" i="6"/>
  <c r="N44" i="6"/>
  <c r="O44" i="6"/>
  <c r="P44" i="6"/>
  <c r="Q44" i="6"/>
  <c r="N45" i="6"/>
  <c r="O45" i="6"/>
  <c r="P45" i="6"/>
  <c r="Q45" i="6"/>
  <c r="N46" i="6"/>
  <c r="O46" i="6"/>
  <c r="P46" i="6"/>
  <c r="Q46" i="6"/>
  <c r="N47" i="6"/>
  <c r="O47" i="6"/>
  <c r="P47" i="6"/>
  <c r="Q47" i="6"/>
  <c r="N48" i="6"/>
  <c r="O48" i="6"/>
  <c r="P48" i="6"/>
  <c r="G17" i="6" s="1"/>
  <c r="Q48" i="6"/>
  <c r="H17" i="6" s="1"/>
  <c r="N49" i="6"/>
  <c r="O49" i="6"/>
  <c r="P49" i="6"/>
  <c r="Q49" i="6"/>
  <c r="N50" i="6"/>
  <c r="O50" i="6"/>
  <c r="P50" i="6"/>
  <c r="Q50" i="6"/>
  <c r="N51" i="6"/>
  <c r="O51" i="6"/>
  <c r="P51" i="6"/>
  <c r="Q51" i="6"/>
  <c r="N52" i="6"/>
  <c r="O52" i="6"/>
  <c r="P52" i="6"/>
  <c r="Q52" i="6"/>
  <c r="N53" i="6"/>
  <c r="O53" i="6"/>
  <c r="P53" i="6"/>
  <c r="Q53" i="6"/>
  <c r="N54" i="6"/>
  <c r="O54" i="6"/>
  <c r="P54" i="6"/>
  <c r="G19" i="6" s="1"/>
  <c r="Q54" i="6"/>
  <c r="H19" i="6" s="1"/>
  <c r="N55" i="6"/>
  <c r="O55" i="6"/>
  <c r="P55" i="6"/>
  <c r="Q55" i="6"/>
  <c r="N56" i="6"/>
  <c r="O56" i="6"/>
  <c r="P56" i="6"/>
  <c r="Q56" i="6"/>
  <c r="N57" i="6"/>
  <c r="O57" i="6"/>
  <c r="P57" i="6"/>
  <c r="Q57" i="6"/>
  <c r="N58" i="6"/>
  <c r="O58" i="6"/>
  <c r="P58" i="6"/>
  <c r="Q58" i="6"/>
  <c r="N59" i="6"/>
  <c r="O59" i="6"/>
  <c r="P59" i="6"/>
  <c r="Q59" i="6"/>
  <c r="N60" i="6"/>
  <c r="O60" i="6"/>
  <c r="P60" i="6"/>
  <c r="Q60" i="6"/>
  <c r="N61" i="6"/>
  <c r="O61" i="6"/>
  <c r="P61" i="6"/>
  <c r="Q61" i="6"/>
  <c r="N62" i="6"/>
  <c r="O62" i="6"/>
  <c r="P62" i="6"/>
  <c r="Q62" i="6"/>
  <c r="N63" i="6"/>
  <c r="O63" i="6"/>
  <c r="P63" i="6"/>
  <c r="Q63" i="6"/>
  <c r="N64" i="6"/>
  <c r="O64" i="6"/>
  <c r="P64" i="6"/>
  <c r="Q64" i="6"/>
  <c r="N65" i="6"/>
  <c r="O65" i="6"/>
  <c r="P65" i="6"/>
  <c r="Q65" i="6"/>
  <c r="N66" i="6"/>
  <c r="O66" i="6"/>
  <c r="P66" i="6"/>
  <c r="Q66" i="6"/>
  <c r="N67" i="6"/>
  <c r="O67" i="6"/>
  <c r="P67" i="6"/>
  <c r="Q67" i="6"/>
  <c r="N68" i="6"/>
  <c r="O68" i="6"/>
  <c r="P68" i="6"/>
  <c r="Q68" i="6"/>
  <c r="N69" i="6"/>
  <c r="O69" i="6"/>
  <c r="P69" i="6"/>
  <c r="Q69" i="6"/>
  <c r="N70" i="6"/>
  <c r="O70" i="6"/>
  <c r="P70" i="6"/>
  <c r="Q70" i="6"/>
  <c r="N71" i="6"/>
  <c r="O71" i="6"/>
  <c r="P71" i="6"/>
  <c r="Q71" i="6"/>
  <c r="N72" i="6"/>
  <c r="O72" i="6"/>
  <c r="P72" i="6"/>
  <c r="Q72" i="6"/>
  <c r="N73" i="6"/>
  <c r="O73" i="6"/>
  <c r="P73" i="6"/>
  <c r="Q73" i="6"/>
  <c r="N74" i="6"/>
  <c r="O74" i="6"/>
  <c r="P74" i="6"/>
  <c r="Q74" i="6"/>
  <c r="N75" i="6"/>
  <c r="O75" i="6"/>
  <c r="P75" i="6"/>
  <c r="Q75" i="6"/>
  <c r="N76" i="6"/>
  <c r="O76" i="6"/>
  <c r="P76" i="6"/>
  <c r="Q76" i="6"/>
  <c r="N77" i="6"/>
  <c r="O77" i="6"/>
  <c r="P77" i="6"/>
  <c r="Q77" i="6"/>
  <c r="H108" i="6"/>
  <c r="I108" i="6" s="1"/>
  <c r="F108" i="6"/>
  <c r="H104" i="6"/>
  <c r="I104" i="6" s="1"/>
  <c r="F104" i="6"/>
  <c r="I100" i="6"/>
  <c r="H100" i="6"/>
  <c r="F100" i="6"/>
  <c r="I96" i="6"/>
  <c r="H96" i="6"/>
  <c r="F96" i="6"/>
  <c r="H92" i="6"/>
  <c r="I92" i="6" s="1"/>
  <c r="F92" i="6"/>
  <c r="H76" i="6"/>
  <c r="D76" i="6"/>
  <c r="F76" i="6" s="1"/>
  <c r="H75" i="6"/>
  <c r="D75" i="6"/>
  <c r="F75" i="6" s="1"/>
  <c r="H74" i="6"/>
  <c r="D74" i="6"/>
  <c r="F74" i="6" s="1"/>
  <c r="F68" i="6"/>
  <c r="H61" i="6"/>
  <c r="D61" i="6"/>
  <c r="F61" i="6" s="1"/>
  <c r="H60" i="6"/>
  <c r="D60" i="6"/>
  <c r="F60" i="6" s="1"/>
  <c r="H59" i="6"/>
  <c r="D59" i="6"/>
  <c r="F59" i="6" s="1"/>
  <c r="H58" i="6"/>
  <c r="D58" i="6"/>
  <c r="F58" i="6" s="1"/>
  <c r="H57" i="6"/>
  <c r="F57" i="6"/>
  <c r="D57" i="6"/>
  <c r="H56" i="6"/>
  <c r="D56" i="6"/>
  <c r="F56" i="6" s="1"/>
  <c r="E8" i="6"/>
  <c r="H49" i="6"/>
  <c r="D49" i="6"/>
  <c r="F49" i="6" s="1"/>
  <c r="F6" i="6"/>
  <c r="E6" i="6"/>
  <c r="H48" i="6"/>
  <c r="D48" i="6"/>
  <c r="F48" i="6" s="1"/>
  <c r="H47" i="6"/>
  <c r="D47" i="6"/>
  <c r="F47" i="6" s="1"/>
  <c r="H46" i="6"/>
  <c r="D46" i="6"/>
  <c r="F46" i="6" s="1"/>
  <c r="H38" i="6"/>
  <c r="D38" i="6"/>
  <c r="F38" i="6" s="1"/>
  <c r="H37" i="6"/>
  <c r="H41" i="6" s="1"/>
  <c r="D37" i="6"/>
  <c r="F37" i="6" s="1"/>
  <c r="H36" i="6"/>
  <c r="D36" i="6"/>
  <c r="F36" i="6" s="1"/>
  <c r="G18" i="6"/>
  <c r="E7" i="6"/>
  <c r="H29" i="6"/>
  <c r="F29" i="6"/>
  <c r="D29" i="6"/>
  <c r="H28" i="6"/>
  <c r="D28" i="6"/>
  <c r="F28" i="6" s="1"/>
  <c r="H27" i="6"/>
  <c r="D27" i="6"/>
  <c r="Q26" i="6"/>
  <c r="H16" i="6" s="1"/>
  <c r="P26" i="6"/>
  <c r="G16" i="6" s="1"/>
  <c r="O26" i="6"/>
  <c r="F5" i="6" s="1"/>
  <c r="N26" i="6"/>
  <c r="E5" i="6" s="1"/>
  <c r="I21" i="6"/>
  <c r="I20" i="6"/>
  <c r="I19" i="6"/>
  <c r="I18" i="6"/>
  <c r="I17" i="6"/>
  <c r="I16" i="6"/>
  <c r="I22" i="6" s="1"/>
  <c r="I10" i="6"/>
  <c r="I9" i="6"/>
  <c r="I8" i="6"/>
  <c r="F8" i="6"/>
  <c r="I7" i="6"/>
  <c r="F7" i="6"/>
  <c r="I6" i="6"/>
  <c r="I5" i="6"/>
  <c r="F68" i="4"/>
  <c r="N53" i="4"/>
  <c r="O53" i="4"/>
  <c r="P53" i="4"/>
  <c r="Q53" i="4"/>
  <c r="N54" i="4"/>
  <c r="O54" i="4"/>
  <c r="P54" i="4"/>
  <c r="Q54" i="4"/>
  <c r="N55" i="4"/>
  <c r="O55" i="4"/>
  <c r="P55" i="4"/>
  <c r="Q55" i="4"/>
  <c r="N56" i="4"/>
  <c r="O56" i="4"/>
  <c r="P56" i="4"/>
  <c r="Q56" i="4"/>
  <c r="H76" i="4"/>
  <c r="D76" i="4"/>
  <c r="F76" i="4" s="1"/>
  <c r="H75" i="4"/>
  <c r="D75" i="4"/>
  <c r="F75" i="4" s="1"/>
  <c r="H74" i="4"/>
  <c r="D74" i="4"/>
  <c r="F74" i="4" s="1"/>
  <c r="H61" i="4"/>
  <c r="D61" i="4"/>
  <c r="F61" i="4" s="1"/>
  <c r="H60" i="4"/>
  <c r="D60" i="4"/>
  <c r="F60" i="4" s="1"/>
  <c r="F41" i="6" l="1"/>
  <c r="H52" i="6"/>
  <c r="G22" i="6"/>
  <c r="J20" i="6" s="1"/>
  <c r="E11" i="6"/>
  <c r="F11" i="6"/>
  <c r="H22" i="6"/>
  <c r="J22" i="6" s="1"/>
  <c r="H32" i="6"/>
  <c r="I32" i="6" s="1"/>
  <c r="F79" i="6"/>
  <c r="I11" i="6"/>
  <c r="F32" i="6"/>
  <c r="H79" i="6"/>
  <c r="H64" i="6"/>
  <c r="I64" i="6" s="1"/>
  <c r="I79" i="6"/>
  <c r="I41" i="6"/>
  <c r="F52" i="6"/>
  <c r="I52" i="6" s="1"/>
  <c r="F64" i="6"/>
  <c r="J7" i="6" l="1"/>
  <c r="J5" i="6"/>
  <c r="D57" i="4" l="1"/>
  <c r="F57" i="4" s="1"/>
  <c r="D58" i="4"/>
  <c r="F58" i="4" s="1"/>
  <c r="D59" i="4"/>
  <c r="F59" i="4" s="1"/>
  <c r="D56" i="4"/>
  <c r="F56" i="4" s="1"/>
  <c r="H59" i="4"/>
  <c r="H58" i="4"/>
  <c r="H57" i="4"/>
  <c r="H56" i="4"/>
  <c r="H49" i="4"/>
  <c r="D49" i="4"/>
  <c r="F49" i="4" s="1"/>
  <c r="H47" i="4"/>
  <c r="H48" i="4"/>
  <c r="D47" i="4"/>
  <c r="F47" i="4" s="1"/>
  <c r="D48" i="4"/>
  <c r="F48" i="4" s="1"/>
  <c r="D46" i="4"/>
  <c r="D37" i="4"/>
  <c r="D38" i="4"/>
  <c r="D36" i="4"/>
  <c r="D28" i="4"/>
  <c r="D29" i="4"/>
  <c r="D27" i="4"/>
  <c r="H64" i="4" l="1"/>
  <c r="F64" i="4"/>
  <c r="I21" i="4"/>
  <c r="I20" i="4"/>
  <c r="I19" i="4"/>
  <c r="I18" i="4"/>
  <c r="I17" i="4"/>
  <c r="I16" i="4"/>
  <c r="I10" i="4"/>
  <c r="I9" i="4"/>
  <c r="I8" i="4"/>
  <c r="I7" i="4"/>
  <c r="I6" i="4"/>
  <c r="I5" i="4"/>
  <c r="F29" i="4"/>
  <c r="N26" i="4"/>
  <c r="E5" i="4" s="1"/>
  <c r="P35" i="4"/>
  <c r="Q35" i="4"/>
  <c r="P29" i="4"/>
  <c r="Q29" i="4"/>
  <c r="P66" i="4"/>
  <c r="Q66" i="4"/>
  <c r="G19" i="4"/>
  <c r="H19" i="4"/>
  <c r="P62" i="4"/>
  <c r="Q62" i="4"/>
  <c r="P49" i="4"/>
  <c r="Q49" i="4"/>
  <c r="P26" i="4"/>
  <c r="G16" i="4" s="1"/>
  <c r="Q26" i="4"/>
  <c r="H16" i="4" s="1"/>
  <c r="P30" i="4"/>
  <c r="Q30" i="4"/>
  <c r="P27" i="4"/>
  <c r="Q27" i="4"/>
  <c r="P28" i="4"/>
  <c r="Q28" i="4"/>
  <c r="P32" i="4"/>
  <c r="Q32" i="4"/>
  <c r="P34" i="4"/>
  <c r="Q34" i="4"/>
  <c r="P36" i="4"/>
  <c r="Q36" i="4"/>
  <c r="P40" i="4"/>
  <c r="Q40" i="4"/>
  <c r="P61" i="4"/>
  <c r="Q61" i="4"/>
  <c r="P31" i="4"/>
  <c r="G18" i="4" s="1"/>
  <c r="Q31" i="4"/>
  <c r="H18" i="4" s="1"/>
  <c r="P37" i="4"/>
  <c r="Q37" i="4"/>
  <c r="P33" i="4"/>
  <c r="Q33" i="4"/>
  <c r="P50" i="4"/>
  <c r="Q50" i="4"/>
  <c r="P39" i="4"/>
  <c r="Q39" i="4"/>
  <c r="P44" i="4"/>
  <c r="Q44" i="4"/>
  <c r="P47" i="4"/>
  <c r="Q47" i="4"/>
  <c r="P45" i="4"/>
  <c r="Q45" i="4"/>
  <c r="P46" i="4"/>
  <c r="Q46" i="4"/>
  <c r="P51" i="4"/>
  <c r="Q51" i="4"/>
  <c r="P64" i="4"/>
  <c r="Q64" i="4"/>
  <c r="P48" i="4"/>
  <c r="G17" i="4" s="1"/>
  <c r="Q48" i="4"/>
  <c r="H17" i="4" s="1"/>
  <c r="P38" i="4"/>
  <c r="Q38" i="4"/>
  <c r="P41" i="4"/>
  <c r="Q41" i="4"/>
  <c r="P42" i="4"/>
  <c r="Q42" i="4"/>
  <c r="P43" i="4"/>
  <c r="Q43" i="4"/>
  <c r="P52" i="4"/>
  <c r="Q52" i="4"/>
  <c r="P57" i="4"/>
  <c r="Q57" i="4"/>
  <c r="P59" i="4"/>
  <c r="Q59" i="4"/>
  <c r="P60" i="4"/>
  <c r="Q60" i="4"/>
  <c r="P65" i="4"/>
  <c r="Q65" i="4"/>
  <c r="P58" i="4"/>
  <c r="Q58" i="4"/>
  <c r="P63" i="4"/>
  <c r="Q63" i="4"/>
  <c r="O35" i="4"/>
  <c r="O29" i="4"/>
  <c r="O66" i="4"/>
  <c r="F8" i="4"/>
  <c r="O62" i="4"/>
  <c r="O49" i="4"/>
  <c r="O26" i="4"/>
  <c r="F5" i="4" s="1"/>
  <c r="O30" i="4"/>
  <c r="O27" i="4"/>
  <c r="O28" i="4"/>
  <c r="O32" i="4"/>
  <c r="O34" i="4"/>
  <c r="O36" i="4"/>
  <c r="O40" i="4"/>
  <c r="O61" i="4"/>
  <c r="O31" i="4"/>
  <c r="F7" i="4" s="1"/>
  <c r="O37" i="4"/>
  <c r="O33" i="4"/>
  <c r="O50" i="4"/>
  <c r="O39" i="4"/>
  <c r="O44" i="4"/>
  <c r="O47" i="4"/>
  <c r="O45" i="4"/>
  <c r="O46" i="4"/>
  <c r="O51" i="4"/>
  <c r="O64" i="4"/>
  <c r="O48" i="4"/>
  <c r="F6" i="4" s="1"/>
  <c r="O38" i="4"/>
  <c r="O41" i="4"/>
  <c r="O42" i="4"/>
  <c r="O43" i="4"/>
  <c r="O52" i="4"/>
  <c r="O57" i="4"/>
  <c r="O59" i="4"/>
  <c r="O60" i="4"/>
  <c r="O65" i="4"/>
  <c r="O58" i="4"/>
  <c r="O63" i="4"/>
  <c r="N35" i="4"/>
  <c r="N29" i="4"/>
  <c r="N66" i="4"/>
  <c r="E8" i="4"/>
  <c r="N62" i="4"/>
  <c r="N49" i="4"/>
  <c r="N30" i="4"/>
  <c r="N27" i="4"/>
  <c r="N28" i="4"/>
  <c r="N32" i="4"/>
  <c r="N34" i="4"/>
  <c r="N36" i="4"/>
  <c r="N40" i="4"/>
  <c r="N61" i="4"/>
  <c r="N31" i="4"/>
  <c r="E7" i="4" s="1"/>
  <c r="N37" i="4"/>
  <c r="N33" i="4"/>
  <c r="N50" i="4"/>
  <c r="N39" i="4"/>
  <c r="N44" i="4"/>
  <c r="N47" i="4"/>
  <c r="N45" i="4"/>
  <c r="N46" i="4"/>
  <c r="N51" i="4"/>
  <c r="N64" i="4"/>
  <c r="N48" i="4"/>
  <c r="E6" i="4" s="1"/>
  <c r="N38" i="4"/>
  <c r="N41" i="4"/>
  <c r="N42" i="4"/>
  <c r="N43" i="4"/>
  <c r="N52" i="4"/>
  <c r="N57" i="4"/>
  <c r="N59" i="4"/>
  <c r="N60" i="4"/>
  <c r="N65" i="4"/>
  <c r="N58" i="4"/>
  <c r="N63" i="4"/>
  <c r="H108" i="4"/>
  <c r="F108" i="4"/>
  <c r="H104" i="4"/>
  <c r="F104" i="4"/>
  <c r="H100" i="4"/>
  <c r="F100" i="4"/>
  <c r="H96" i="4"/>
  <c r="F96" i="4"/>
  <c r="H92" i="4"/>
  <c r="F92" i="4"/>
  <c r="H46" i="4"/>
  <c r="F46" i="4"/>
  <c r="H38" i="4"/>
  <c r="F38" i="4"/>
  <c r="H37" i="4"/>
  <c r="F37" i="4"/>
  <c r="H36" i="4"/>
  <c r="F36" i="4"/>
  <c r="H29" i="4"/>
  <c r="H28" i="4"/>
  <c r="F28" i="4"/>
  <c r="H27" i="4"/>
  <c r="F27" i="4"/>
  <c r="H34" i="3"/>
  <c r="H35" i="3"/>
  <c r="H36" i="3"/>
  <c r="H33" i="3"/>
  <c r="H32" i="3"/>
  <c r="H31" i="3"/>
  <c r="H30" i="3"/>
  <c r="H29" i="3"/>
  <c r="H28" i="3"/>
  <c r="H27" i="3"/>
  <c r="H21" i="3"/>
  <c r="H20" i="3"/>
  <c r="H19" i="3"/>
  <c r="H18" i="3"/>
  <c r="H17" i="3"/>
  <c r="H16" i="3"/>
  <c r="H15" i="3"/>
  <c r="H8" i="3"/>
  <c r="H10" i="3"/>
  <c r="H9" i="3"/>
  <c r="H7" i="3"/>
  <c r="H6" i="3"/>
  <c r="H5" i="3"/>
  <c r="H45" i="3"/>
  <c r="H49" i="3"/>
  <c r="F45" i="3"/>
  <c r="F41" i="3"/>
  <c r="F75" i="3"/>
  <c r="H75" i="3"/>
  <c r="F74" i="3"/>
  <c r="H74" i="3"/>
  <c r="H63" i="3"/>
  <c r="F83" i="3"/>
  <c r="H83" i="3"/>
  <c r="F87" i="3"/>
  <c r="H87" i="3"/>
  <c r="F91" i="3"/>
  <c r="H91" i="3"/>
  <c r="F95" i="3"/>
  <c r="H95" i="3"/>
  <c r="F99" i="3"/>
  <c r="H99" i="3"/>
  <c r="I99" i="3" s="1"/>
  <c r="H44" i="3"/>
  <c r="H46" i="3"/>
  <c r="H47" i="3"/>
  <c r="H48" i="3"/>
  <c r="H50" i="3"/>
  <c r="H51" i="3"/>
  <c r="H52" i="3"/>
  <c r="H53" i="3"/>
  <c r="H54" i="3"/>
  <c r="H55" i="3"/>
  <c r="H42" i="3"/>
  <c r="H43" i="3"/>
  <c r="H41" i="3"/>
  <c r="F63" i="3"/>
  <c r="F49" i="3"/>
  <c r="F33" i="3"/>
  <c r="F35" i="3"/>
  <c r="F34" i="3"/>
  <c r="F18" i="3"/>
  <c r="I64" i="4" l="1"/>
  <c r="I22" i="4"/>
  <c r="H22" i="4"/>
  <c r="G22" i="4"/>
  <c r="F79" i="4"/>
  <c r="H52" i="4"/>
  <c r="I104" i="4"/>
  <c r="I92" i="4"/>
  <c r="E11" i="4"/>
  <c r="F52" i="4"/>
  <c r="F11" i="4"/>
  <c r="I11" i="4"/>
  <c r="I108" i="4"/>
  <c r="I96" i="4"/>
  <c r="H79" i="4"/>
  <c r="I100" i="4"/>
  <c r="H41" i="4"/>
  <c r="F41" i="4"/>
  <c r="F32" i="4"/>
  <c r="H32" i="4"/>
  <c r="H11" i="3"/>
  <c r="H37" i="3"/>
  <c r="H22" i="3"/>
  <c r="I87" i="3"/>
  <c r="I95" i="3"/>
  <c r="I83" i="3"/>
  <c r="H56" i="3"/>
  <c r="I91" i="3"/>
  <c r="J20" i="4" l="1"/>
  <c r="J22" i="4"/>
  <c r="I52" i="4"/>
  <c r="I79" i="4"/>
  <c r="J5" i="4"/>
  <c r="J7" i="4"/>
  <c r="I41" i="4"/>
  <c r="I32" i="4"/>
  <c r="H61" i="3"/>
  <c r="H62" i="3"/>
  <c r="H64" i="3"/>
  <c r="H65" i="3"/>
  <c r="H66" i="3"/>
  <c r="H67" i="3"/>
  <c r="H68" i="3"/>
  <c r="H69" i="3"/>
  <c r="H70" i="3"/>
  <c r="H71" i="3"/>
  <c r="H72" i="3"/>
  <c r="H73" i="3"/>
  <c r="H76" i="3"/>
  <c r="H60" i="3"/>
  <c r="F76" i="3"/>
  <c r="F73" i="3"/>
  <c r="F72" i="3"/>
  <c r="F71" i="3"/>
  <c r="F70" i="3"/>
  <c r="F69" i="3"/>
  <c r="F68" i="3"/>
  <c r="F67" i="3"/>
  <c r="F66" i="3"/>
  <c r="F65" i="3"/>
  <c r="F64" i="3"/>
  <c r="F62" i="3"/>
  <c r="F61" i="3"/>
  <c r="F60" i="3"/>
  <c r="F55" i="3"/>
  <c r="F54" i="3"/>
  <c r="F53" i="3"/>
  <c r="F48" i="3"/>
  <c r="F50" i="3"/>
  <c r="F51" i="3"/>
  <c r="F52" i="3"/>
  <c r="M37" i="3"/>
  <c r="F36" i="3"/>
  <c r="F21" i="3"/>
  <c r="F20" i="3"/>
  <c r="F19" i="3"/>
  <c r="F17" i="3"/>
  <c r="F16" i="3"/>
  <c r="F15" i="3"/>
  <c r="F9" i="3"/>
  <c r="F10" i="3"/>
  <c r="H77" i="3" l="1"/>
  <c r="F77" i="3"/>
  <c r="F32" i="3"/>
  <c r="F28" i="3"/>
  <c r="F44" i="3"/>
  <c r="F42" i="3"/>
  <c r="F46" i="3"/>
  <c r="F47" i="3"/>
  <c r="F43" i="3"/>
  <c r="F31" i="3"/>
  <c r="F30" i="3"/>
  <c r="F8" i="3"/>
  <c r="F7" i="3"/>
  <c r="F6" i="3"/>
  <c r="F5" i="3"/>
  <c r="F29" i="3"/>
  <c r="F27" i="3"/>
  <c r="I77" i="3" l="1"/>
  <c r="F11" i="3"/>
  <c r="I11" i="3" s="1"/>
  <c r="F56" i="3"/>
  <c r="I56" i="3" s="1"/>
  <c r="F37" i="3"/>
  <c r="I37" i="3" s="1"/>
  <c r="F22" i="3" l="1"/>
  <c r="I22" i="3" s="1"/>
</calcChain>
</file>

<file path=xl/sharedStrings.xml><?xml version="1.0" encoding="utf-8"?>
<sst xmlns="http://schemas.openxmlformats.org/spreadsheetml/2006/main" count="623" uniqueCount="131">
  <si>
    <t>R$</t>
  </si>
  <si>
    <t>unid</t>
  </si>
  <si>
    <t>R$ Tot</t>
  </si>
  <si>
    <t>2 ESTRELAS</t>
  </si>
  <si>
    <t>3 ESTRELAS</t>
  </si>
  <si>
    <t xml:space="preserve">Investimento </t>
  </si>
  <si>
    <t>PRESENTE ENCANTO SABONETE MIX</t>
  </si>
  <si>
    <t>LUCRE</t>
  </si>
  <si>
    <t>INVESTIMENTO</t>
  </si>
  <si>
    <t>1 ESTRELA</t>
  </si>
  <si>
    <t>VALOR POR UNIDADE</t>
  </si>
  <si>
    <t xml:space="preserve">1 ESTRELA INCENTIVOS </t>
  </si>
  <si>
    <t xml:space="preserve">2 ESTRELAS INCENTIVOS </t>
  </si>
  <si>
    <t xml:space="preserve">3 ESTRELAS INCENTIVOS </t>
  </si>
  <si>
    <t xml:space="preserve">4 E 5 ESTRELAS INCENTIVOS </t>
  </si>
  <si>
    <t xml:space="preserve">5 ESTRELAS INCENTIVOS </t>
  </si>
  <si>
    <t xml:space="preserve">4 ESTRELAS INCENTIVOS </t>
  </si>
  <si>
    <t>2 ESTRELAS INCENTIVOS</t>
  </si>
  <si>
    <t>1 ESTRELA INCENTIVOS</t>
  </si>
  <si>
    <t>Offer Description</t>
  </si>
  <si>
    <t>Max Resale</t>
  </si>
  <si>
    <t>Pague Conjunto Estrela 1</t>
  </si>
  <si>
    <t>Pague Conjunto Estrela 2</t>
  </si>
  <si>
    <t>Pague Conjunto Estrela 3</t>
  </si>
  <si>
    <t>Pague Conjunto Estrela 4 e 5</t>
  </si>
  <si>
    <t>PRESENTE RENEW TUDINHO - 40%</t>
  </si>
  <si>
    <t>PRESENTE FAR AWAY GLAMOUR - 40%</t>
  </si>
  <si>
    <t>PRESENTE AQUAVIBE MINI</t>
  </si>
  <si>
    <t>$ REVENDA</t>
  </si>
  <si>
    <t>PRESENTE COLOR TREND OLHOS PERFEITOS</t>
  </si>
  <si>
    <t xml:space="preserve">PRESENTE PALETA BIG PRO </t>
  </si>
  <si>
    <t>PRESENTE PUR BLANCA</t>
  </si>
  <si>
    <t>PRESENTE PETIT BRILHO</t>
  </si>
  <si>
    <t>PRESENTE IMARI CORSET</t>
  </si>
  <si>
    <t>PRESENTE SURREAL GARDEN</t>
  </si>
  <si>
    <t>PRESENTE 300KM MAX TURBO</t>
  </si>
  <si>
    <t xml:space="preserve">PRESENTE 300KM SURFER </t>
  </si>
  <si>
    <t>PRESENTE BLACK ESSENTIAL INTENSE</t>
  </si>
  <si>
    <t>PRESENTE MUSK INSTINCT SPLASH</t>
  </si>
  <si>
    <t>PRESENTE SEGNO</t>
  </si>
  <si>
    <t>PRESENTE SEGNO IMPACT</t>
  </si>
  <si>
    <t>PRESENTE FROZEN</t>
  </si>
  <si>
    <t>PRESENTE HOMEM ARANHA</t>
  </si>
  <si>
    <t>PRESENTE ATTRACTION DESIRE PARA ELA</t>
  </si>
  <si>
    <t>PRESENTE ENCANTO TRIO DE MAOS</t>
  </si>
  <si>
    <t>PRESENTE ENCANTO SABONETE MIX ATRAENTE E IRRESISTIVEL</t>
  </si>
  <si>
    <t>PRESENTE ENCANTO GLAMOUROSA E CATIVANTE</t>
  </si>
  <si>
    <t>PRESENTE ENCANTO FASCINANTE E SOFISTICADA</t>
  </si>
  <si>
    <t>PRESENTE ENCANTO ATRAENTE E DESLUMBRANTE ESPECIAL</t>
  </si>
  <si>
    <t>PRESENTE AVON CARE BABY CALMING</t>
  </si>
  <si>
    <t>PRESENTE FAR AWAY DUO</t>
  </si>
  <si>
    <t>PRESENTE LOV|U A TOUCH ESPECIAL</t>
  </si>
  <si>
    <t>PRESENTE ATTRACTION DESIRE PARA ELE</t>
  </si>
  <si>
    <t>PRESENTE COLOR TREND OLHOS PERFEITOS (escuro)</t>
  </si>
  <si>
    <t>PRESENTE FAR AWAY GLAMOUR</t>
  </si>
  <si>
    <t>SOMA REVENDA</t>
  </si>
  <si>
    <t>COMBO SABONETES</t>
  </si>
  <si>
    <t>revenda</t>
  </si>
  <si>
    <t>4 ESTRELAS</t>
  </si>
  <si>
    <t>5 ESTRELAS</t>
  </si>
  <si>
    <t>Parcelamento em até 5x no cartão de crédito ou 2x no Boleto + Premio na caixa - 015 Sydney (venda e lucre até 35,99)</t>
  </si>
  <si>
    <t>Parcelamento em até 2x no cartão de crédito + Premio na caixa - 015 Sydney (venda e lucre até 35,99)</t>
  </si>
  <si>
    <t>Parcelamento em até 6x no cartão de crédito ou 2x no Boleto + Premio na caixa - 015 Sydney (venda e lucre até 35,99)</t>
  </si>
  <si>
    <t>3 E 4 TRABALHAR COM NIVEL 3 NO SARRAFO</t>
  </si>
  <si>
    <t>FRETE GRATIS NO PEÇA JÁ  A PARTIR DE 300 REAIS</t>
  </si>
  <si>
    <t>PRESENTE ENCANTO SABONETE MIX ATRAENTE E IRRESISTÍVEL</t>
  </si>
  <si>
    <t>1 ESTRELA (Nível 2 Sarrafo)</t>
  </si>
  <si>
    <t>2 ESTRELAS (Nível 2 Sarrafo)</t>
  </si>
  <si>
    <t>3 ESTRELAS (Nível 3 Sarrafo)</t>
  </si>
  <si>
    <t>4 ESTRELAS (Nível 3 Sarrafo)</t>
  </si>
  <si>
    <t>5 ESTRELAS (Nível 3 Sarrafo)</t>
  </si>
  <si>
    <t>Parcelamento em até 2x no boleto e 6x no cartão de crédito + Premios na caixa - 015 Sydney e Pur Blanca Noite (venda e lucre mais de R$ 70,00) + 5x mais pontos no Meu Mundo Avon*
Ganhe frete grátis no Peça Já!</t>
  </si>
  <si>
    <t>Parcelamento em até 2x no boleto e 6x no cartão de crédito + Premios na caixa - 015 Sydney e Pur Blanca Noite (venda e lucre mais de R$ 70,00) + 4x mais pontos no Meu Mundo Avon*
Ganhe frete grátis no Peça Já!</t>
  </si>
  <si>
    <t>Código</t>
  </si>
  <si>
    <t>37927-8</t>
  </si>
  <si>
    <t>37925-7</t>
  </si>
  <si>
    <t>37919-2</t>
  </si>
  <si>
    <t>37913-0</t>
  </si>
  <si>
    <t>36457-2</t>
  </si>
  <si>
    <t>PRESENTE RENEW TODA VITAMINADA</t>
  </si>
  <si>
    <t>PRESENTE PALETA BIG PRO</t>
  </si>
  <si>
    <t>PRESENTE PALETA RED MAJESTY</t>
  </si>
  <si>
    <t>PRESENTE PALETA QUEEN BEE</t>
  </si>
  <si>
    <t>PRESENTE PALETA ICE FAIRY</t>
  </si>
  <si>
    <t>PRESENTE COLEÇÃO MAKE DOS SONHOS</t>
  </si>
  <si>
    <t>PRESENTE AVON CARE BABY ESPECIAL</t>
  </si>
  <si>
    <t>PRESENTE ENCANTO SABONETE MIX IRRESISTÍVEL E SEDUTORA</t>
  </si>
  <si>
    <t>PRESENTE ENCANTO TRIO DE MÃOS</t>
  </si>
  <si>
    <t>PRESENTE ENCANTO GLAMOUROSA E CATIVANTE MÃOS</t>
  </si>
  <si>
    <t>PRESENTE ENCANTO IRRESISTIVEL E PODEROSA</t>
  </si>
  <si>
    <t>PRESENTE ENCANTO TRIO DE LOÇÕES</t>
  </si>
  <si>
    <t>PRESENTE ENCANTO ATRAENTE E DESLUMBRANTE</t>
  </si>
  <si>
    <t>PRESENTE ENCANTO IRRESISTIVEL E PODEROSA MINIATURA</t>
  </si>
  <si>
    <t>PRESENTE ENCANTO DIVINA E GLORIOSA BANHO</t>
  </si>
  <si>
    <t>PRESENTE ENCANTO IRRESISTÍVEL E PODEROSA ESPECIAL</t>
  </si>
  <si>
    <t>PRESENTE PUR BLANCA NOITE</t>
  </si>
  <si>
    <t>PRESENTE PETIT GIRL POWER</t>
  </si>
  <si>
    <t>PRESENTE MORENA FLOR</t>
  </si>
  <si>
    <t>PRESENTE IMARI ECLIPSE</t>
  </si>
  <si>
    <t>PRESENTE FAR AWAY SPLENDORIA</t>
  </si>
  <si>
    <t>PRESENTE SURREAL LOVE GARDEN</t>
  </si>
  <si>
    <t>PRESENTE FAR AWAY</t>
  </si>
  <si>
    <t>PRESENTE LOV|U TOUCH MAIS QUE ESPECIAL</t>
  </si>
  <si>
    <t>PRESENTE LOV|U TOUCH ESPECIAL</t>
  </si>
  <si>
    <t>PRESENTE LOV|U TOUCH</t>
  </si>
  <si>
    <t xml:space="preserve">PRESENTE 015 </t>
  </si>
  <si>
    <t>PRESENTE 300KM QUANTUM</t>
  </si>
  <si>
    <t>PRESENTE 300KM SURFER</t>
  </si>
  <si>
    <t>PRESENTE 300KM MAX TURBO ESPECIAL</t>
  </si>
  <si>
    <t>PRESENTE EXCLUSIVE IN BLACK ESPECIAL</t>
  </si>
  <si>
    <t>PRESENTE SEGNO ESPECIAL</t>
  </si>
  <si>
    <t>PRESENTE SEGNO DUO</t>
  </si>
  <si>
    <t>ITENS</t>
  </si>
  <si>
    <t>4 E 5 ESTRELAS</t>
  </si>
  <si>
    <t>1 ESTRELA:</t>
  </si>
  <si>
    <t>2 ESTRELAS:</t>
  </si>
  <si>
    <t>3 ESTRELAS:</t>
  </si>
  <si>
    <t>4 E 5 ESTRELAS:</t>
  </si>
  <si>
    <t>Prêmio na Caixa - Ganhe 1 Batom! Venda e lucre mais de R$20,00</t>
  </si>
  <si>
    <t xml:space="preserve"> Premios na caixa - 015 Sydney e Pur Blanca Noite (venda e lucre mais de R$ 70,00) + 3x mais pontos no Meu Mundo Avon*
Ganhe frete grátis no Peça Já!</t>
  </si>
  <si>
    <r>
      <t xml:space="preserve"> Prêmio na Caixa - Ganhe 1 Batom! Venda e lucre mais de R$20,00 + 3x mais pontos no Meu Mundo Avon*
</t>
    </r>
    <r>
      <rPr>
        <sz val="11"/>
        <color rgb="FFFF0000"/>
        <rFont val="Calibri"/>
        <family val="2"/>
        <scheme val="minor"/>
      </rPr>
      <t>Ganhe frete grátis no Peça Já!</t>
    </r>
  </si>
  <si>
    <r>
      <t xml:space="preserve">Parcelamento em até 2x no boleto e 3x no cartão de crédito + Prêmio na Caixa - Ganhe 1 Batom! Venda e lucre mais de R$20,00 + 3x mais pontos no Meu Mundo Avon*
</t>
    </r>
    <r>
      <rPr>
        <sz val="11"/>
        <color rgb="FFFF0000"/>
        <rFont val="Calibri"/>
        <family val="2"/>
        <scheme val="minor"/>
      </rPr>
      <t>Ganhe frete grátis no Peça Já!</t>
    </r>
  </si>
  <si>
    <r>
      <t xml:space="preserve">Parcelamento em até 2x no boleto e 5x no cartão de crédito + Prêmio na Caixa - Ganhe 1 Batom! Venda e lucre mais de R$20,00 + 3x mais pontos no Meu Mundo Avon*
</t>
    </r>
    <r>
      <rPr>
        <sz val="11"/>
        <color rgb="FFFF0000"/>
        <rFont val="Calibri"/>
        <family val="2"/>
        <scheme val="minor"/>
      </rPr>
      <t>Ganhe frete grátis no Peça Já!</t>
    </r>
  </si>
  <si>
    <t>PRESENTE RENEW ROTINA</t>
  </si>
  <si>
    <t>PRESENTE MALETA AVON</t>
  </si>
  <si>
    <t>PRESENTE ENCANTO SABONETE MIX IRRESISTÍVEL E ATRAENTE</t>
  </si>
  <si>
    <t>PRESENTE LUIZA INTENSA</t>
  </si>
  <si>
    <t>PRESENTE LOV|U OLHAR APAIXONANTE</t>
  </si>
  <si>
    <t>PRESENTE BLACK ESSENTIAL SECRET ESPECIAL</t>
  </si>
  <si>
    <t>PRESENTE BLACK ESSENTIAL SECRET</t>
  </si>
  <si>
    <t>PENDENTE DEFINIÇÃO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</si>
</sst>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FF8C5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D1D"/>
        <bgColor indexed="64"/>
      </patternFill>
    </fill>
    <fill>
      <patternFill patternType="solid">
        <fgColor rgb="FF99B3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0" fillId="0" borderId="0" xfId="0" applyNumberFormat="1"/>
    <xf numFmtId="0" fontId="1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applyBorder="1" applyAlignment="1">
      <alignment horizontal="left"/>
    </xf>
    <xf numFmtId="44" fontId="0" fillId="0" borderId="0" xfId="1" applyFont="1" applyBorder="1"/>
    <xf numFmtId="9" fontId="0" fillId="0" borderId="0" xfId="0" applyNumberFormat="1" applyBorder="1"/>
    <xf numFmtId="44" fontId="0" fillId="0" borderId="0" xfId="1" applyFont="1" applyFill="1" applyBorder="1"/>
    <xf numFmtId="0" fontId="0" fillId="0" borderId="6" xfId="0" applyBorder="1"/>
    <xf numFmtId="0" fontId="0" fillId="0" borderId="7" xfId="0" applyBorder="1"/>
    <xf numFmtId="0" fontId="1" fillId="4" borderId="1" xfId="0" applyFont="1" applyFill="1" applyBorder="1"/>
    <xf numFmtId="0" fontId="0" fillId="4" borderId="2" xfId="0" applyFill="1" applyBorder="1"/>
    <xf numFmtId="44" fontId="0" fillId="0" borderId="0" xfId="0" applyNumberFormat="1" applyBorder="1"/>
    <xf numFmtId="0" fontId="0" fillId="0" borderId="7" xfId="0" applyBorder="1" applyAlignment="1">
      <alignment horizontal="right"/>
    </xf>
    <xf numFmtId="0" fontId="1" fillId="5" borderId="1" xfId="0" applyFont="1" applyFill="1" applyBorder="1"/>
    <xf numFmtId="0" fontId="0" fillId="5" borderId="2" xfId="0" applyFill="1" applyBorder="1"/>
    <xf numFmtId="0" fontId="1" fillId="6" borderId="1" xfId="0" applyFont="1" applyFill="1" applyBorder="1"/>
    <xf numFmtId="0" fontId="0" fillId="6" borderId="2" xfId="0" applyFill="1" applyBorder="1"/>
    <xf numFmtId="0" fontId="0" fillId="0" borderId="0" xfId="0" applyFill="1" applyBorder="1"/>
    <xf numFmtId="0" fontId="1" fillId="3" borderId="9" xfId="0" applyFont="1" applyFill="1" applyBorder="1"/>
    <xf numFmtId="0" fontId="1" fillId="4" borderId="9" xfId="0" applyFont="1" applyFill="1" applyBorder="1"/>
    <xf numFmtId="2" fontId="0" fillId="0" borderId="0" xfId="0" applyNumberFormat="1"/>
    <xf numFmtId="2" fontId="0" fillId="3" borderId="3" xfId="0" applyNumberFormat="1" applyFill="1" applyBorder="1"/>
    <xf numFmtId="2" fontId="0" fillId="0" borderId="5" xfId="0" applyNumberFormat="1" applyBorder="1"/>
    <xf numFmtId="2" fontId="0" fillId="4" borderId="3" xfId="0" applyNumberFormat="1" applyFill="1" applyBorder="1"/>
    <xf numFmtId="2" fontId="0" fillId="6" borderId="3" xfId="0" applyNumberFormat="1" applyFill="1" applyBorder="1"/>
    <xf numFmtId="2" fontId="0" fillId="3" borderId="2" xfId="0" applyNumberFormat="1" applyFill="1" applyBorder="1"/>
    <xf numFmtId="2" fontId="0" fillId="0" borderId="0" xfId="0" applyNumberFormat="1" applyBorder="1"/>
    <xf numFmtId="2" fontId="0" fillId="2" borderId="7" xfId="0" applyNumberFormat="1" applyFill="1" applyBorder="1"/>
    <xf numFmtId="2" fontId="0" fillId="4" borderId="2" xfId="0" applyNumberFormat="1" applyFill="1" applyBorder="1"/>
    <xf numFmtId="2" fontId="0" fillId="5" borderId="2" xfId="0" applyNumberFormat="1" applyFill="1" applyBorder="1"/>
    <xf numFmtId="2" fontId="0" fillId="6" borderId="2" xfId="0" applyNumberFormat="1" applyFill="1" applyBorder="1"/>
    <xf numFmtId="0" fontId="1" fillId="5" borderId="9" xfId="0" applyFont="1" applyFill="1" applyBorder="1"/>
    <xf numFmtId="0" fontId="1" fillId="6" borderId="9" xfId="0" applyFont="1" applyFill="1" applyBorder="1"/>
    <xf numFmtId="2" fontId="0" fillId="0" borderId="7" xfId="0" applyNumberFormat="1" applyBorder="1"/>
    <xf numFmtId="0" fontId="1" fillId="3" borderId="3" xfId="0" applyFont="1" applyFill="1" applyBorder="1"/>
    <xf numFmtId="0" fontId="0" fillId="4" borderId="9" xfId="0" applyFill="1" applyBorder="1"/>
    <xf numFmtId="0" fontId="0" fillId="5" borderId="9" xfId="0" applyFill="1" applyBorder="1"/>
    <xf numFmtId="0" fontId="0" fillId="6" borderId="9" xfId="0" applyFill="1" applyBorder="1"/>
    <xf numFmtId="0" fontId="0" fillId="0" borderId="12" xfId="0" applyBorder="1" applyAlignment="1">
      <alignment horizontal="center"/>
    </xf>
    <xf numFmtId="2" fontId="0" fillId="7" borderId="7" xfId="0" applyNumberFormat="1" applyFill="1" applyBorder="1"/>
    <xf numFmtId="2" fontId="0" fillId="0" borderId="8" xfId="0" applyNumberFormat="1" applyFill="1" applyBorder="1"/>
    <xf numFmtId="0" fontId="0" fillId="0" borderId="0" xfId="0" applyBorder="1" applyAlignment="1">
      <alignment horizontal="center" vertical="center" wrapText="1"/>
    </xf>
    <xf numFmtId="0" fontId="1" fillId="8" borderId="1" xfId="0" applyFont="1" applyFill="1" applyBorder="1"/>
    <xf numFmtId="0" fontId="0" fillId="8" borderId="2" xfId="0" applyFill="1" applyBorder="1"/>
    <xf numFmtId="2" fontId="0" fillId="8" borderId="2" xfId="0" applyNumberFormat="1" applyFill="1" applyBorder="1"/>
    <xf numFmtId="2" fontId="0" fillId="8" borderId="3" xfId="0" applyNumberFormat="1" applyFill="1" applyBorder="1"/>
    <xf numFmtId="0" fontId="1" fillId="8" borderId="9" xfId="0" applyFont="1" applyFill="1" applyBorder="1"/>
    <xf numFmtId="0" fontId="3" fillId="9" borderId="0" xfId="0" applyFont="1" applyFill="1" applyAlignment="1">
      <alignment horizontal="left" vertical="top" wrapText="1"/>
    </xf>
    <xf numFmtId="4" fontId="0" fillId="0" borderId="0" xfId="0" applyNumberFormat="1"/>
    <xf numFmtId="0" fontId="0" fillId="7" borderId="0" xfId="0" applyFill="1"/>
    <xf numFmtId="4" fontId="0" fillId="7" borderId="0" xfId="0" applyNumberFormat="1" applyFill="1"/>
    <xf numFmtId="4" fontId="1" fillId="10" borderId="0" xfId="0" applyNumberFormat="1" applyFont="1" applyFill="1" applyAlignment="1">
      <alignment horizontal="left" vertical="top" wrapText="1"/>
    </xf>
    <xf numFmtId="4" fontId="1" fillId="4" borderId="0" xfId="1" applyNumberFormat="1" applyFont="1" applyFill="1" applyAlignment="1">
      <alignment horizontal="left" vertical="top" wrapText="1"/>
    </xf>
    <xf numFmtId="4" fontId="1" fillId="5" borderId="0" xfId="2" applyNumberFormat="1" applyFont="1" applyFill="1" applyAlignment="1">
      <alignment horizontal="left" vertical="top" wrapText="1"/>
    </xf>
    <xf numFmtId="4" fontId="1" fillId="6" borderId="0" xfId="2" applyNumberFormat="1" applyFont="1" applyFill="1" applyAlignment="1">
      <alignment horizontal="left" vertical="top" wrapText="1"/>
    </xf>
    <xf numFmtId="0" fontId="0" fillId="11" borderId="0" xfId="0" applyFill="1"/>
    <xf numFmtId="4" fontId="0" fillId="11" borderId="0" xfId="0" applyNumberFormat="1" applyFill="1"/>
    <xf numFmtId="164" fontId="0" fillId="0" borderId="7" xfId="0" applyNumberFormat="1" applyBorder="1"/>
    <xf numFmtId="0" fontId="0" fillId="8" borderId="9" xfId="0" applyFill="1" applyBorder="1"/>
    <xf numFmtId="0" fontId="0" fillId="11" borderId="7" xfId="0" applyFill="1" applyBorder="1"/>
    <xf numFmtId="0" fontId="0" fillId="0" borderId="0" xfId="0" applyFill="1"/>
    <xf numFmtId="4" fontId="0" fillId="0" borderId="0" xfId="0" applyNumberFormat="1" applyFill="1"/>
    <xf numFmtId="0" fontId="0" fillId="0" borderId="0" xfId="0" applyAlignment="1">
      <alignment horizontal="center" wrapText="1"/>
    </xf>
    <xf numFmtId="44" fontId="0" fillId="0" borderId="0" xfId="1" applyFont="1"/>
    <xf numFmtId="0" fontId="0" fillId="0" borderId="0" xfId="0" applyBorder="1" applyAlignment="1">
      <alignment horizontal="center"/>
    </xf>
    <xf numFmtId="2" fontId="0" fillId="0" borderId="0" xfId="0" applyNumberFormat="1" applyFill="1" applyBorder="1"/>
    <xf numFmtId="0" fontId="0" fillId="2" borderId="7" xfId="0" applyFill="1" applyBorder="1"/>
    <xf numFmtId="2" fontId="0" fillId="12" borderId="0" xfId="0" applyNumberFormat="1" applyFill="1" applyBorder="1"/>
    <xf numFmtId="2" fontId="0" fillId="12" borderId="7" xfId="0" applyNumberFormat="1" applyFill="1" applyBorder="1"/>
    <xf numFmtId="2" fontId="0" fillId="12" borderId="5" xfId="0" applyNumberFormat="1" applyFill="1" applyBorder="1"/>
    <xf numFmtId="2" fontId="0" fillId="12" borderId="8" xfId="0" applyNumberFormat="1" applyFill="1" applyBorder="1"/>
    <xf numFmtId="2" fontId="0" fillId="0" borderId="7" xfId="0" applyNumberFormat="1" applyFill="1" applyBorder="1"/>
    <xf numFmtId="0" fontId="0" fillId="2" borderId="7" xfId="0" applyFill="1" applyBorder="1" applyAlignment="1">
      <alignment horizontal="right"/>
    </xf>
    <xf numFmtId="44" fontId="0" fillId="12" borderId="7" xfId="0" applyNumberFormat="1" applyFill="1" applyBorder="1"/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8" borderId="2" xfId="0" applyFont="1" applyFill="1" applyBorder="1"/>
    <xf numFmtId="0" fontId="1" fillId="6" borderId="2" xfId="0" applyFont="1" applyFill="1" applyBorder="1"/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4" fontId="0" fillId="0" borderId="0" xfId="0" applyNumberFormat="1" applyFill="1"/>
    <xf numFmtId="0" fontId="1" fillId="0" borderId="1" xfId="0" applyFont="1" applyFill="1" applyBorder="1"/>
    <xf numFmtId="0" fontId="0" fillId="0" borderId="2" xfId="0" applyFill="1" applyBorder="1"/>
    <xf numFmtId="2" fontId="0" fillId="0" borderId="2" xfId="0" applyNumberFormat="1" applyFill="1" applyBorder="1"/>
    <xf numFmtId="0" fontId="1" fillId="0" borderId="9" xfId="0" applyFont="1" applyFill="1" applyBorder="1"/>
    <xf numFmtId="2" fontId="0" fillId="0" borderId="8" xfId="0" applyNumberFormat="1" applyBorder="1"/>
    <xf numFmtId="0" fontId="0" fillId="13" borderId="4" xfId="0" applyFill="1" applyBorder="1" applyAlignment="1">
      <alignment horizontal="left"/>
    </xf>
    <xf numFmtId="2" fontId="0" fillId="13" borderId="0" xfId="0" applyNumberFormat="1" applyFill="1" applyBorder="1"/>
    <xf numFmtId="0" fontId="0" fillId="13" borderId="0" xfId="0" applyFill="1" applyBorder="1"/>
    <xf numFmtId="0" fontId="0" fillId="13" borderId="4" xfId="0" applyFill="1" applyBorder="1"/>
    <xf numFmtId="0" fontId="0" fillId="0" borderId="4" xfId="0" applyFill="1" applyBorder="1"/>
    <xf numFmtId="0" fontId="0" fillId="0" borderId="0" xfId="0" applyFill="1" applyAlignment="1">
      <alignment horizontal="left" vertical="center"/>
    </xf>
    <xf numFmtId="44" fontId="0" fillId="0" borderId="0" xfId="0" applyNumberFormat="1" applyFill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7" borderId="0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4" xfId="0" applyFill="1" applyBorder="1"/>
    <xf numFmtId="0" fontId="0" fillId="7" borderId="0" xfId="0" applyFill="1" applyBorder="1"/>
    <xf numFmtId="2" fontId="0" fillId="7" borderId="0" xfId="0" applyNumberFormat="1" applyFill="1" applyBorder="1"/>
    <xf numFmtId="2" fontId="0" fillId="7" borderId="5" xfId="0" applyNumberFormat="1" applyFill="1" applyBorder="1"/>
    <xf numFmtId="0" fontId="0" fillId="7" borderId="10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left"/>
    </xf>
    <xf numFmtId="44" fontId="0" fillId="7" borderId="0" xfId="0" applyNumberFormat="1" applyFill="1"/>
    <xf numFmtId="44" fontId="0" fillId="7" borderId="0" xfId="1" applyFont="1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11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right"/>
    </xf>
    <xf numFmtId="44" fontId="0" fillId="7" borderId="0" xfId="1" applyFont="1" applyFill="1"/>
    <xf numFmtId="2" fontId="0" fillId="7" borderId="0" xfId="0" applyNumberFormat="1" applyFill="1"/>
    <xf numFmtId="44" fontId="0" fillId="7" borderId="0" xfId="0" applyNumberFormat="1" applyFill="1" applyBorder="1"/>
    <xf numFmtId="2" fontId="0" fillId="7" borderId="8" xfId="0" applyNumberFormat="1" applyFill="1" applyBorder="1"/>
    <xf numFmtId="0" fontId="0" fillId="7" borderId="9" xfId="0" applyFill="1" applyBorder="1" applyAlignment="1">
      <alignment horizontal="center" vertical="center" wrapText="1"/>
    </xf>
    <xf numFmtId="44" fontId="0" fillId="7" borderId="7" xfId="0" applyNumberFormat="1" applyFill="1" applyBorder="1"/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FF1D1D"/>
      <color rgb="FFFF3399"/>
      <color rgb="FFFF8C53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B9F9-2A5F-4293-A6D4-5B644E43C5E1}">
  <dimension ref="B2:S100"/>
  <sheetViews>
    <sheetView topLeftCell="A24" zoomScale="69" zoomScaleNormal="69" workbookViewId="0">
      <selection activeCell="J40" sqref="J40:J56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2.85546875" customWidth="1"/>
    <col min="9" max="9" width="14.42578125" style="27" customWidth="1"/>
    <col min="10" max="10" width="59.85546875" customWidth="1"/>
    <col min="11" max="11" width="26.85546875" hidden="1" customWidth="1"/>
    <col min="12" max="12" width="64.42578125" hidden="1" customWidth="1"/>
    <col min="13" max="17" width="9.140625" hidden="1" customWidth="1"/>
  </cols>
  <sheetData>
    <row r="2" spans="2:19" ht="15.75" thickBot="1" x14ac:dyDescent="0.3"/>
    <row r="3" spans="2:19" ht="19.5" customHeight="1" x14ac:dyDescent="0.25">
      <c r="B3" s="4" t="s">
        <v>66</v>
      </c>
      <c r="C3" s="83" t="s">
        <v>73</v>
      </c>
      <c r="D3" s="5"/>
      <c r="E3" s="5"/>
      <c r="F3" s="32"/>
      <c r="G3" s="32"/>
      <c r="H3" s="5"/>
      <c r="I3" s="28"/>
      <c r="J3" s="25" t="s">
        <v>18</v>
      </c>
      <c r="L3" s="54" t="s">
        <v>19</v>
      </c>
      <c r="M3" s="54" t="s">
        <v>20</v>
      </c>
      <c r="N3" s="58" t="s">
        <v>21</v>
      </c>
      <c r="O3" s="59" t="s">
        <v>22</v>
      </c>
      <c r="P3" s="60" t="s">
        <v>23</v>
      </c>
      <c r="Q3" s="61" t="s">
        <v>24</v>
      </c>
    </row>
    <row r="4" spans="2:19" x14ac:dyDescent="0.25">
      <c r="B4" s="7"/>
      <c r="C4" s="88" t="s">
        <v>74</v>
      </c>
      <c r="D4" s="8" t="s">
        <v>0</v>
      </c>
      <c r="E4" s="8" t="s">
        <v>1</v>
      </c>
      <c r="F4" s="33" t="s">
        <v>2</v>
      </c>
      <c r="G4" s="33" t="s">
        <v>28</v>
      </c>
      <c r="H4" s="8" t="s">
        <v>55</v>
      </c>
      <c r="I4" s="29"/>
      <c r="J4" s="92" t="s">
        <v>61</v>
      </c>
      <c r="L4" s="62" t="s">
        <v>45</v>
      </c>
      <c r="M4" s="62">
        <v>19.989999999999998</v>
      </c>
      <c r="N4" s="63">
        <v>13.7</v>
      </c>
      <c r="O4" s="63">
        <v>11.99</v>
      </c>
      <c r="P4" s="63">
        <v>11.13</v>
      </c>
      <c r="Q4" s="63">
        <v>10.62</v>
      </c>
    </row>
    <row r="5" spans="2:19" x14ac:dyDescent="0.25">
      <c r="B5" s="10" t="s">
        <v>27</v>
      </c>
      <c r="C5" s="88"/>
      <c r="D5" s="11">
        <v>23.31</v>
      </c>
      <c r="E5" s="8">
        <v>1</v>
      </c>
      <c r="F5" s="33">
        <f t="shared" ref="F5:F10" si="0">D5*E5</f>
        <v>23.31</v>
      </c>
      <c r="G5" s="8">
        <v>33.99</v>
      </c>
      <c r="H5" s="8">
        <f>G5*E5</f>
        <v>33.99</v>
      </c>
      <c r="I5" s="29"/>
      <c r="J5" s="92"/>
      <c r="L5" t="s">
        <v>38</v>
      </c>
      <c r="M5">
        <v>29.99</v>
      </c>
      <c r="N5" s="55">
        <v>20.58</v>
      </c>
      <c r="O5" s="55">
        <v>18</v>
      </c>
      <c r="P5" s="55">
        <v>16.71</v>
      </c>
      <c r="Q5" s="55">
        <v>15.94</v>
      </c>
    </row>
    <row r="6" spans="2:19" x14ac:dyDescent="0.25">
      <c r="B6" s="7" t="s">
        <v>38</v>
      </c>
      <c r="C6" s="88"/>
      <c r="D6" s="13">
        <v>20.58</v>
      </c>
      <c r="E6" s="8">
        <v>1</v>
      </c>
      <c r="F6" s="33">
        <f t="shared" si="0"/>
        <v>20.58</v>
      </c>
      <c r="G6" s="33">
        <v>29.99</v>
      </c>
      <c r="H6" s="8">
        <f t="shared" ref="H6:H7" si="1">G6*E6</f>
        <v>29.99</v>
      </c>
      <c r="I6" s="29"/>
      <c r="J6" s="92"/>
      <c r="L6" t="s">
        <v>44</v>
      </c>
      <c r="M6">
        <v>32.99</v>
      </c>
      <c r="N6" s="55">
        <v>22.62</v>
      </c>
      <c r="O6" s="55">
        <v>19.79</v>
      </c>
      <c r="P6" s="55">
        <v>18.38</v>
      </c>
      <c r="Q6" s="55">
        <v>17.52</v>
      </c>
      <c r="S6" s="55"/>
    </row>
    <row r="7" spans="2:19" x14ac:dyDescent="0.25">
      <c r="B7" s="7" t="s">
        <v>44</v>
      </c>
      <c r="C7" s="88"/>
      <c r="D7" s="11">
        <v>22.62</v>
      </c>
      <c r="E7" s="8">
        <v>1</v>
      </c>
      <c r="F7" s="33">
        <f t="shared" si="0"/>
        <v>22.62</v>
      </c>
      <c r="G7" s="33">
        <v>32.99</v>
      </c>
      <c r="H7" s="8">
        <f t="shared" si="1"/>
        <v>32.99</v>
      </c>
      <c r="I7" s="29"/>
      <c r="J7" s="92"/>
      <c r="L7" t="s">
        <v>27</v>
      </c>
      <c r="M7">
        <v>33.99</v>
      </c>
      <c r="N7" s="55">
        <v>23.31</v>
      </c>
      <c r="O7" s="55">
        <v>20.39</v>
      </c>
      <c r="P7" s="55">
        <v>18.940000000000001</v>
      </c>
      <c r="Q7" s="55">
        <v>18.059999999999999</v>
      </c>
    </row>
    <row r="8" spans="2:19" x14ac:dyDescent="0.25">
      <c r="B8" s="7" t="s">
        <v>65</v>
      </c>
      <c r="C8" s="88"/>
      <c r="D8" s="11">
        <v>13.7</v>
      </c>
      <c r="E8" s="8">
        <v>1</v>
      </c>
      <c r="F8" s="33">
        <f t="shared" si="0"/>
        <v>13.7</v>
      </c>
      <c r="G8" s="8">
        <v>34.99</v>
      </c>
      <c r="H8" s="8">
        <f>G8*E8</f>
        <v>34.99</v>
      </c>
      <c r="I8" s="29"/>
      <c r="J8" s="92"/>
      <c r="L8" t="s">
        <v>29</v>
      </c>
      <c r="M8">
        <v>34.99</v>
      </c>
      <c r="N8" s="55">
        <v>23.99</v>
      </c>
      <c r="O8" s="55">
        <v>20.99</v>
      </c>
      <c r="P8" s="55">
        <v>19.489999999999998</v>
      </c>
      <c r="Q8" s="55">
        <v>18.59</v>
      </c>
    </row>
    <row r="9" spans="2:19" x14ac:dyDescent="0.25">
      <c r="B9" s="7" t="s">
        <v>46</v>
      </c>
      <c r="C9" s="88"/>
      <c r="D9" s="11">
        <v>26.05</v>
      </c>
      <c r="E9" s="8">
        <v>1</v>
      </c>
      <c r="F9" s="33">
        <f t="shared" si="0"/>
        <v>26.05</v>
      </c>
      <c r="G9" s="8">
        <v>37.99</v>
      </c>
      <c r="H9" s="8">
        <f>G9*E9</f>
        <v>37.99</v>
      </c>
      <c r="I9" s="33"/>
      <c r="J9" s="92"/>
      <c r="L9" t="s">
        <v>46</v>
      </c>
      <c r="M9">
        <v>37.99</v>
      </c>
      <c r="N9" s="55">
        <v>26.05</v>
      </c>
      <c r="O9" s="55">
        <v>22.79</v>
      </c>
      <c r="P9" s="55">
        <v>21.16</v>
      </c>
      <c r="Q9" s="55">
        <v>20.18</v>
      </c>
    </row>
    <row r="10" spans="2:19" x14ac:dyDescent="0.25">
      <c r="B10" s="7" t="s">
        <v>32</v>
      </c>
      <c r="C10" s="88"/>
      <c r="D10" s="11">
        <v>34.270000000000003</v>
      </c>
      <c r="E10" s="8">
        <v>1</v>
      </c>
      <c r="F10" s="33">
        <f t="shared" si="0"/>
        <v>34.270000000000003</v>
      </c>
      <c r="G10" s="8">
        <v>49.99</v>
      </c>
      <c r="H10" s="8">
        <f>G10*E10</f>
        <v>49.99</v>
      </c>
      <c r="I10" s="74" t="s">
        <v>7</v>
      </c>
      <c r="J10" s="92"/>
      <c r="L10" t="s">
        <v>41</v>
      </c>
      <c r="M10">
        <v>39.99</v>
      </c>
      <c r="N10" s="55">
        <v>27.42</v>
      </c>
      <c r="O10" s="55">
        <v>23.99</v>
      </c>
      <c r="P10" s="55">
        <v>22.27</v>
      </c>
      <c r="Q10" s="55">
        <v>21.26</v>
      </c>
    </row>
    <row r="11" spans="2:19" ht="15.75" thickBot="1" x14ac:dyDescent="0.3">
      <c r="B11" s="14"/>
      <c r="C11" s="89"/>
      <c r="D11" s="15"/>
      <c r="E11" s="15" t="s">
        <v>5</v>
      </c>
      <c r="F11" s="34">
        <f>SUM(F5:F10)</f>
        <v>140.53</v>
      </c>
      <c r="G11" s="78"/>
      <c r="H11" s="73">
        <f>SUM(H5:H10)</f>
        <v>219.94000000000003</v>
      </c>
      <c r="I11" s="75">
        <f>H11-F11</f>
        <v>79.410000000000025</v>
      </c>
      <c r="J11" s="93"/>
      <c r="L11" t="s">
        <v>42</v>
      </c>
      <c r="M11">
        <v>39.989999999999995</v>
      </c>
      <c r="N11" s="55">
        <v>27.43</v>
      </c>
      <c r="O11" s="55">
        <v>23.99</v>
      </c>
      <c r="P11" s="55">
        <v>22.29</v>
      </c>
      <c r="Q11" s="55">
        <v>21.26</v>
      </c>
    </row>
    <row r="12" spans="2:19" ht="15.75" thickBot="1" x14ac:dyDescent="0.3">
      <c r="L12" t="s">
        <v>47</v>
      </c>
      <c r="M12">
        <v>46.99</v>
      </c>
      <c r="N12" s="55">
        <v>32.21</v>
      </c>
      <c r="O12" s="55">
        <v>28.19</v>
      </c>
      <c r="P12" s="55">
        <v>26.18</v>
      </c>
      <c r="Q12" s="55">
        <v>24.97</v>
      </c>
    </row>
    <row r="13" spans="2:19" x14ac:dyDescent="0.25">
      <c r="B13" s="16" t="s">
        <v>67</v>
      </c>
      <c r="C13" s="84" t="s">
        <v>73</v>
      </c>
      <c r="D13" s="17"/>
      <c r="E13" s="17"/>
      <c r="F13" s="35"/>
      <c r="G13" s="35"/>
      <c r="H13" s="17"/>
      <c r="I13" s="35"/>
      <c r="J13" s="26" t="s">
        <v>17</v>
      </c>
      <c r="L13" t="s">
        <v>48</v>
      </c>
      <c r="M13">
        <v>49.9</v>
      </c>
      <c r="N13" s="55">
        <v>34.22</v>
      </c>
      <c r="O13" s="55">
        <v>29.94</v>
      </c>
      <c r="P13" s="55">
        <v>27.8</v>
      </c>
      <c r="Q13" s="55">
        <v>26.52</v>
      </c>
    </row>
    <row r="14" spans="2:19" ht="15" customHeight="1" x14ac:dyDescent="0.25">
      <c r="B14" s="7"/>
      <c r="C14" s="88" t="s">
        <v>75</v>
      </c>
      <c r="D14" s="8" t="s">
        <v>0</v>
      </c>
      <c r="E14" s="8" t="s">
        <v>1</v>
      </c>
      <c r="F14" s="33" t="s">
        <v>2</v>
      </c>
      <c r="G14" s="33" t="s">
        <v>28</v>
      </c>
      <c r="H14" s="8" t="s">
        <v>55</v>
      </c>
      <c r="I14" s="33"/>
      <c r="J14" s="90" t="s">
        <v>61</v>
      </c>
      <c r="L14" t="s">
        <v>32</v>
      </c>
      <c r="M14">
        <v>49.99</v>
      </c>
      <c r="N14" s="55">
        <v>34.270000000000003</v>
      </c>
      <c r="O14" s="55">
        <v>29.99</v>
      </c>
      <c r="P14" s="55">
        <v>27.85</v>
      </c>
      <c r="Q14" s="55">
        <v>26.56</v>
      </c>
    </row>
    <row r="15" spans="2:19" x14ac:dyDescent="0.25">
      <c r="B15" s="10" t="s">
        <v>27</v>
      </c>
      <c r="C15" s="88"/>
      <c r="D15" s="11">
        <v>20.39</v>
      </c>
      <c r="E15" s="8">
        <v>1</v>
      </c>
      <c r="F15" s="33">
        <f t="shared" ref="F15:F21" si="2">D15*E15</f>
        <v>20.39</v>
      </c>
      <c r="G15" s="8">
        <v>33.99</v>
      </c>
      <c r="H15" s="8">
        <f>G15*E15</f>
        <v>33.99</v>
      </c>
      <c r="I15" s="33"/>
      <c r="J15" s="90"/>
      <c r="L15" t="s">
        <v>31</v>
      </c>
      <c r="M15">
        <v>56.9</v>
      </c>
      <c r="N15" s="55">
        <v>39.020000000000003</v>
      </c>
      <c r="O15" s="55">
        <v>34.14</v>
      </c>
      <c r="P15" s="55">
        <v>31.7</v>
      </c>
      <c r="Q15" s="55">
        <v>30.24</v>
      </c>
    </row>
    <row r="16" spans="2:19" x14ac:dyDescent="0.25">
      <c r="B16" s="7" t="s">
        <v>38</v>
      </c>
      <c r="C16" s="88"/>
      <c r="D16" s="11">
        <v>18</v>
      </c>
      <c r="E16" s="8">
        <v>1</v>
      </c>
      <c r="F16" s="33">
        <f t="shared" si="2"/>
        <v>18</v>
      </c>
      <c r="G16" s="33">
        <v>29.99</v>
      </c>
      <c r="H16" s="8">
        <f t="shared" ref="H16:H17" si="3">G16*E16</f>
        <v>29.99</v>
      </c>
      <c r="I16" s="33"/>
      <c r="J16" s="90"/>
      <c r="L16" t="s">
        <v>49</v>
      </c>
      <c r="M16">
        <v>67.899999999999991</v>
      </c>
      <c r="N16" s="55">
        <v>46.55</v>
      </c>
      <c r="O16" s="55">
        <v>40.74</v>
      </c>
      <c r="P16" s="55">
        <v>37.83</v>
      </c>
      <c r="Q16" s="55">
        <v>36.090000000000003</v>
      </c>
    </row>
    <row r="17" spans="2:17" x14ac:dyDescent="0.25">
      <c r="B17" s="7" t="s">
        <v>44</v>
      </c>
      <c r="C17" s="88"/>
      <c r="D17" s="11">
        <v>19.79</v>
      </c>
      <c r="E17" s="8">
        <v>1</v>
      </c>
      <c r="F17" s="33">
        <f t="shared" si="2"/>
        <v>19.79</v>
      </c>
      <c r="G17" s="33">
        <v>32.99</v>
      </c>
      <c r="H17" s="8">
        <f t="shared" si="3"/>
        <v>32.99</v>
      </c>
      <c r="I17" s="33"/>
      <c r="J17" s="90"/>
      <c r="L17" t="s">
        <v>35</v>
      </c>
      <c r="M17">
        <v>69.900000000000006</v>
      </c>
      <c r="N17" s="55">
        <v>47.93</v>
      </c>
      <c r="O17" s="55">
        <v>41.94</v>
      </c>
      <c r="P17" s="55">
        <v>38.950000000000003</v>
      </c>
      <c r="Q17" s="55">
        <v>37.15</v>
      </c>
    </row>
    <row r="18" spans="2:17" x14ac:dyDescent="0.25">
      <c r="B18" s="7" t="s">
        <v>31</v>
      </c>
      <c r="C18" s="88"/>
      <c r="D18" s="11">
        <v>34.14</v>
      </c>
      <c r="E18" s="8">
        <v>1</v>
      </c>
      <c r="F18" s="33">
        <f t="shared" ref="F18" si="4">D18*E18</f>
        <v>34.14</v>
      </c>
      <c r="G18" s="33">
        <v>56.9</v>
      </c>
      <c r="H18" s="8">
        <f>G18*E18</f>
        <v>56.9</v>
      </c>
      <c r="I18" s="33"/>
      <c r="J18" s="90"/>
      <c r="N18" s="55"/>
      <c r="O18" s="55"/>
      <c r="P18" s="55"/>
      <c r="Q18" s="55"/>
    </row>
    <row r="19" spans="2:17" x14ac:dyDescent="0.25">
      <c r="B19" s="7" t="s">
        <v>65</v>
      </c>
      <c r="C19" s="88"/>
      <c r="D19" s="11">
        <v>11.99</v>
      </c>
      <c r="E19" s="8">
        <v>1</v>
      </c>
      <c r="F19" s="33">
        <f t="shared" si="2"/>
        <v>11.99</v>
      </c>
      <c r="G19" s="8">
        <v>34.99</v>
      </c>
      <c r="H19" s="8">
        <f>G19*E19</f>
        <v>34.99</v>
      </c>
      <c r="I19" s="33"/>
      <c r="J19" s="90"/>
      <c r="L19" t="s">
        <v>36</v>
      </c>
      <c r="M19">
        <v>69.900000000000006</v>
      </c>
      <c r="N19" s="55">
        <v>47.93</v>
      </c>
      <c r="O19" s="55">
        <v>41.94</v>
      </c>
      <c r="P19" s="55">
        <v>38.950000000000003</v>
      </c>
      <c r="Q19" s="55">
        <v>37.15</v>
      </c>
    </row>
    <row r="20" spans="2:17" x14ac:dyDescent="0.25">
      <c r="B20" s="7" t="s">
        <v>46</v>
      </c>
      <c r="C20" s="88"/>
      <c r="D20" s="11">
        <v>22.79</v>
      </c>
      <c r="E20" s="8">
        <v>1</v>
      </c>
      <c r="F20" s="33">
        <f t="shared" si="2"/>
        <v>22.79</v>
      </c>
      <c r="G20" s="8">
        <v>37.99</v>
      </c>
      <c r="H20" s="8">
        <f>G20*E20</f>
        <v>37.99</v>
      </c>
      <c r="I20" s="33"/>
      <c r="J20" s="90"/>
      <c r="L20" t="s">
        <v>37</v>
      </c>
      <c r="M20">
        <v>69.900000000000006</v>
      </c>
      <c r="N20" s="55">
        <v>47.94</v>
      </c>
      <c r="O20" s="55">
        <v>41.94</v>
      </c>
      <c r="P20" s="55">
        <v>38.94</v>
      </c>
      <c r="Q20" s="55">
        <v>37.15</v>
      </c>
    </row>
    <row r="21" spans="2:17" x14ac:dyDescent="0.25">
      <c r="B21" s="7" t="s">
        <v>32</v>
      </c>
      <c r="C21" s="88"/>
      <c r="D21" s="11">
        <v>29.99</v>
      </c>
      <c r="E21" s="8">
        <v>1</v>
      </c>
      <c r="F21" s="33">
        <f t="shared" si="2"/>
        <v>29.99</v>
      </c>
      <c r="G21" s="8">
        <v>49.99</v>
      </c>
      <c r="H21" s="8">
        <f>G21*E21</f>
        <v>49.99</v>
      </c>
      <c r="I21" s="74" t="s">
        <v>7</v>
      </c>
      <c r="J21" s="90"/>
      <c r="L21" t="s">
        <v>34</v>
      </c>
      <c r="M21">
        <v>74.899999999999991</v>
      </c>
      <c r="N21" s="55">
        <v>51.36</v>
      </c>
      <c r="O21" s="55">
        <v>44.94</v>
      </c>
      <c r="P21" s="55">
        <v>41.74</v>
      </c>
      <c r="Q21" s="55">
        <v>39.799999999999997</v>
      </c>
    </row>
    <row r="22" spans="2:17" ht="15.75" thickBot="1" x14ac:dyDescent="0.3">
      <c r="B22" s="14"/>
      <c r="C22" s="89"/>
      <c r="D22" s="15"/>
      <c r="E22" s="19" t="s">
        <v>8</v>
      </c>
      <c r="F22" s="34">
        <f>SUM(F15:F21)</f>
        <v>157.09</v>
      </c>
      <c r="G22" s="78"/>
      <c r="H22" s="79">
        <f>SUM(H15:H21)</f>
        <v>276.84000000000003</v>
      </c>
      <c r="I22" s="75">
        <f>H22-F22</f>
        <v>119.75000000000003</v>
      </c>
      <c r="J22" s="91"/>
      <c r="L22" t="s">
        <v>33</v>
      </c>
      <c r="M22">
        <v>77.899999999999991</v>
      </c>
      <c r="N22" s="55">
        <v>53.41</v>
      </c>
      <c r="O22" s="55">
        <v>46.74</v>
      </c>
      <c r="P22" s="55">
        <v>43.4</v>
      </c>
      <c r="Q22" s="55">
        <v>41.4</v>
      </c>
    </row>
    <row r="23" spans="2:17" x14ac:dyDescent="0.25">
      <c r="L23" t="s">
        <v>50</v>
      </c>
      <c r="M23">
        <v>89.899999999999991</v>
      </c>
      <c r="N23" s="55">
        <v>61.63</v>
      </c>
      <c r="O23" s="55">
        <v>53.93</v>
      </c>
      <c r="P23" s="55">
        <v>50.08</v>
      </c>
      <c r="Q23" s="55">
        <v>47.77</v>
      </c>
    </row>
    <row r="24" spans="2:17" ht="15.75" thickBot="1" x14ac:dyDescent="0.3">
      <c r="L24" t="s">
        <v>51</v>
      </c>
      <c r="M24">
        <v>104.89999999999999</v>
      </c>
      <c r="N24" s="55">
        <v>71.930000000000007</v>
      </c>
      <c r="O24" s="55">
        <v>62.94</v>
      </c>
      <c r="P24" s="55">
        <v>58.44</v>
      </c>
      <c r="Q24" s="55">
        <v>55.75</v>
      </c>
    </row>
    <row r="25" spans="2:17" x14ac:dyDescent="0.25">
      <c r="B25" s="20" t="s">
        <v>68</v>
      </c>
      <c r="C25" s="85" t="s">
        <v>73</v>
      </c>
      <c r="D25" s="21"/>
      <c r="E25" s="21"/>
      <c r="F25" s="36"/>
      <c r="G25" s="36"/>
      <c r="H25" s="21"/>
      <c r="I25" s="36"/>
      <c r="J25" s="38" t="s">
        <v>13</v>
      </c>
      <c r="K25" s="1"/>
      <c r="L25" s="56" t="s">
        <v>25</v>
      </c>
      <c r="M25" s="56">
        <v>129.88999999999999</v>
      </c>
      <c r="N25" s="57">
        <v>77.64</v>
      </c>
      <c r="O25" s="57">
        <v>67.930000000000007</v>
      </c>
      <c r="P25" s="57">
        <v>63.08</v>
      </c>
      <c r="Q25" s="57">
        <v>60.17</v>
      </c>
    </row>
    <row r="26" spans="2:17" ht="15" customHeight="1" x14ac:dyDescent="0.25">
      <c r="B26" s="7"/>
      <c r="C26" s="88" t="s">
        <v>76</v>
      </c>
      <c r="D26" s="8" t="s">
        <v>0</v>
      </c>
      <c r="E26" s="8" t="s">
        <v>1</v>
      </c>
      <c r="F26" s="33" t="s">
        <v>2</v>
      </c>
      <c r="G26" s="33" t="s">
        <v>28</v>
      </c>
      <c r="H26" s="8" t="s">
        <v>55</v>
      </c>
      <c r="I26" s="33"/>
      <c r="J26" s="90" t="s">
        <v>119</v>
      </c>
      <c r="K26" s="1"/>
      <c r="L26" t="s">
        <v>39</v>
      </c>
      <c r="M26">
        <v>128.9</v>
      </c>
      <c r="N26" s="55">
        <v>88.38</v>
      </c>
      <c r="O26" s="55">
        <v>77.34</v>
      </c>
      <c r="P26" s="55">
        <v>71.819999999999993</v>
      </c>
      <c r="Q26" s="55">
        <v>68.489999999999995</v>
      </c>
    </row>
    <row r="27" spans="2:17" x14ac:dyDescent="0.25">
      <c r="B27" s="10" t="s">
        <v>27</v>
      </c>
      <c r="C27" s="88"/>
      <c r="D27" s="11">
        <v>18.940000000000001</v>
      </c>
      <c r="E27" s="8">
        <v>1</v>
      </c>
      <c r="F27" s="33">
        <f>D27*E27</f>
        <v>18.940000000000001</v>
      </c>
      <c r="G27" s="8">
        <v>33.99</v>
      </c>
      <c r="H27" s="8">
        <f>G27*E27</f>
        <v>33.99</v>
      </c>
      <c r="I27" s="33"/>
      <c r="J27" s="90"/>
      <c r="K27" s="45"/>
      <c r="L27" t="s">
        <v>40</v>
      </c>
      <c r="M27">
        <v>128.9</v>
      </c>
      <c r="N27" s="55">
        <v>88.39</v>
      </c>
      <c r="O27" s="55">
        <v>77.34</v>
      </c>
      <c r="P27" s="55">
        <v>71.81</v>
      </c>
      <c r="Q27" s="55">
        <v>68.5</v>
      </c>
    </row>
    <row r="28" spans="2:17" ht="18" customHeight="1" x14ac:dyDescent="0.25">
      <c r="B28" s="7" t="s">
        <v>38</v>
      </c>
      <c r="C28" s="88"/>
      <c r="D28" s="11">
        <v>16.71</v>
      </c>
      <c r="E28" s="8">
        <v>1</v>
      </c>
      <c r="F28" s="33">
        <f t="shared" ref="F28:F36" si="5">D28*E28</f>
        <v>16.71</v>
      </c>
      <c r="G28" s="33">
        <v>29.99</v>
      </c>
      <c r="H28" s="8">
        <f t="shared" ref="H28:H29" si="6">G28*E28</f>
        <v>29.99</v>
      </c>
      <c r="I28" s="33"/>
      <c r="J28" s="90"/>
      <c r="K28" s="69" t="s">
        <v>63</v>
      </c>
      <c r="L28" s="56" t="s">
        <v>26</v>
      </c>
      <c r="M28" s="56">
        <v>129.9</v>
      </c>
      <c r="N28" s="57">
        <v>89.08</v>
      </c>
      <c r="O28" s="57">
        <v>77.94</v>
      </c>
      <c r="P28" s="57">
        <v>72.37</v>
      </c>
      <c r="Q28" s="57">
        <v>69.03</v>
      </c>
    </row>
    <row r="29" spans="2:17" x14ac:dyDescent="0.25">
      <c r="B29" s="7" t="s">
        <v>44</v>
      </c>
      <c r="C29" s="88"/>
      <c r="D29" s="11">
        <v>18.38</v>
      </c>
      <c r="E29" s="8">
        <v>1</v>
      </c>
      <c r="F29" s="33">
        <f t="shared" si="5"/>
        <v>18.38</v>
      </c>
      <c r="G29" s="33">
        <v>32.99</v>
      </c>
      <c r="H29" s="8">
        <f t="shared" si="6"/>
        <v>32.99</v>
      </c>
      <c r="I29" s="33"/>
      <c r="J29" s="90"/>
      <c r="K29" s="1"/>
      <c r="L29" t="s">
        <v>43</v>
      </c>
      <c r="M29">
        <v>139.9</v>
      </c>
      <c r="N29" s="55">
        <v>95.92</v>
      </c>
      <c r="O29" s="55">
        <v>83.94</v>
      </c>
      <c r="P29" s="55">
        <v>77.95</v>
      </c>
      <c r="Q29" s="55">
        <v>74.34</v>
      </c>
    </row>
    <row r="30" spans="2:17" x14ac:dyDescent="0.25">
      <c r="B30" s="7" t="s">
        <v>65</v>
      </c>
      <c r="C30" s="88"/>
      <c r="D30" s="11">
        <v>11.13</v>
      </c>
      <c r="E30" s="8">
        <v>3</v>
      </c>
      <c r="F30" s="33">
        <f t="shared" si="5"/>
        <v>33.39</v>
      </c>
      <c r="G30" s="8">
        <v>34.99</v>
      </c>
      <c r="H30" s="8">
        <f>G30*E30</f>
        <v>104.97</v>
      </c>
      <c r="I30" s="33"/>
      <c r="J30" s="90"/>
      <c r="K30" s="45"/>
      <c r="L30" t="s">
        <v>52</v>
      </c>
      <c r="M30">
        <v>139.9</v>
      </c>
      <c r="N30" s="55">
        <v>95.92</v>
      </c>
      <c r="O30" s="55">
        <v>83.94</v>
      </c>
      <c r="P30" s="55">
        <v>77.95</v>
      </c>
      <c r="Q30" s="55">
        <v>74.34</v>
      </c>
    </row>
    <row r="31" spans="2:17" ht="15" customHeight="1" x14ac:dyDescent="0.25">
      <c r="B31" s="7" t="s">
        <v>46</v>
      </c>
      <c r="C31" s="88"/>
      <c r="D31" s="11">
        <v>21.16</v>
      </c>
      <c r="E31" s="8">
        <v>1</v>
      </c>
      <c r="F31" s="33">
        <f t="shared" si="5"/>
        <v>21.16</v>
      </c>
      <c r="G31" s="8">
        <v>37.99</v>
      </c>
      <c r="H31" s="8">
        <f>G31*E31</f>
        <v>37.99</v>
      </c>
      <c r="I31" s="33"/>
      <c r="J31" s="90"/>
      <c r="K31" s="69" t="s">
        <v>64</v>
      </c>
      <c r="L31" t="s">
        <v>30</v>
      </c>
      <c r="M31">
        <v>329.9</v>
      </c>
      <c r="N31" s="55">
        <v>226.22</v>
      </c>
      <c r="O31" s="55">
        <v>197.94</v>
      </c>
      <c r="P31" s="55">
        <v>183.8</v>
      </c>
      <c r="Q31" s="55">
        <v>175.32</v>
      </c>
    </row>
    <row r="32" spans="2:17" x14ac:dyDescent="0.25">
      <c r="B32" s="7" t="s">
        <v>32</v>
      </c>
      <c r="C32" s="88"/>
      <c r="D32" s="11">
        <v>27.85</v>
      </c>
      <c r="E32" s="8">
        <v>1</v>
      </c>
      <c r="F32" s="33">
        <f t="shared" si="5"/>
        <v>27.85</v>
      </c>
      <c r="G32" s="8">
        <v>49.99</v>
      </c>
      <c r="H32" s="8">
        <f>G32*E32</f>
        <v>49.99</v>
      </c>
      <c r="I32" s="33"/>
      <c r="J32" s="90"/>
      <c r="K32" s="1"/>
    </row>
    <row r="33" spans="2:13" x14ac:dyDescent="0.25">
      <c r="B33" s="7" t="s">
        <v>35</v>
      </c>
      <c r="C33" s="88"/>
      <c r="D33" s="70">
        <v>38.950000000000003</v>
      </c>
      <c r="E33" s="8">
        <v>1</v>
      </c>
      <c r="F33" s="33">
        <f>D33*E33</f>
        <v>38.950000000000003</v>
      </c>
      <c r="G33" s="33">
        <v>69.900000000000006</v>
      </c>
      <c r="H33" s="8">
        <f>G33*E33</f>
        <v>69.900000000000006</v>
      </c>
      <c r="I33" s="33"/>
      <c r="J33" s="90"/>
      <c r="K33" s="1"/>
    </row>
    <row r="34" spans="2:13" x14ac:dyDescent="0.25">
      <c r="B34" s="7" t="s">
        <v>31</v>
      </c>
      <c r="C34" s="88"/>
      <c r="D34" s="70">
        <v>31.7</v>
      </c>
      <c r="E34" s="8">
        <v>1</v>
      </c>
      <c r="F34" s="33">
        <f>D34*E34</f>
        <v>31.7</v>
      </c>
      <c r="G34" s="33">
        <v>56.9</v>
      </c>
      <c r="H34" s="8">
        <f t="shared" ref="H34:H36" si="7">G34*E34</f>
        <v>56.9</v>
      </c>
      <c r="I34" s="33"/>
      <c r="J34" s="90"/>
      <c r="K34" s="45"/>
    </row>
    <row r="35" spans="2:13" x14ac:dyDescent="0.25">
      <c r="B35" s="7" t="s">
        <v>51</v>
      </c>
      <c r="C35" s="88"/>
      <c r="D35" s="70">
        <v>58.44</v>
      </c>
      <c r="E35" s="8">
        <v>1</v>
      </c>
      <c r="F35" s="27">
        <f>D35*E35</f>
        <v>58.44</v>
      </c>
      <c r="G35" s="33">
        <v>104.89999999999999</v>
      </c>
      <c r="H35" s="8">
        <f t="shared" si="7"/>
        <v>104.89999999999999</v>
      </c>
      <c r="I35" s="33"/>
      <c r="J35" s="90"/>
      <c r="K35" s="71"/>
    </row>
    <row r="36" spans="2:13" x14ac:dyDescent="0.25">
      <c r="B36" s="7" t="s">
        <v>54</v>
      </c>
      <c r="C36" s="88"/>
      <c r="D36" s="11">
        <v>44.74</v>
      </c>
      <c r="E36" s="8">
        <v>1</v>
      </c>
      <c r="F36" s="33">
        <f t="shared" si="5"/>
        <v>44.74</v>
      </c>
      <c r="G36" s="33">
        <v>79.900000000000006</v>
      </c>
      <c r="H36" s="8">
        <f t="shared" si="7"/>
        <v>79.900000000000006</v>
      </c>
      <c r="I36" s="74" t="s">
        <v>7</v>
      </c>
      <c r="J36" s="90"/>
      <c r="K36" s="2"/>
    </row>
    <row r="37" spans="2:13" ht="15.75" thickBot="1" x14ac:dyDescent="0.3">
      <c r="B37" s="14"/>
      <c r="C37" s="89"/>
      <c r="D37" s="15"/>
      <c r="E37" s="19" t="s">
        <v>8</v>
      </c>
      <c r="F37" s="34">
        <f>SUM(F27:F36)</f>
        <v>310.26</v>
      </c>
      <c r="G37" s="78"/>
      <c r="H37" s="79">
        <f>SUM(H27:H36)</f>
        <v>601.52</v>
      </c>
      <c r="I37" s="75">
        <f>H37-F37</f>
        <v>291.26</v>
      </c>
      <c r="J37" s="91"/>
      <c r="M37">
        <f>79.9*0.54</f>
        <v>43.146000000000008</v>
      </c>
    </row>
    <row r="38" spans="2:13" ht="15.75" thickBot="1" x14ac:dyDescent="0.3">
      <c r="L38" s="3"/>
    </row>
    <row r="39" spans="2:13" x14ac:dyDescent="0.25">
      <c r="B39" s="49" t="s">
        <v>69</v>
      </c>
      <c r="C39" s="86" t="s">
        <v>73</v>
      </c>
      <c r="D39" s="50"/>
      <c r="E39" s="50"/>
      <c r="F39" s="51"/>
      <c r="G39" s="51"/>
      <c r="H39" s="50"/>
      <c r="I39" s="52"/>
      <c r="J39" s="53" t="s">
        <v>16</v>
      </c>
      <c r="K39" s="1"/>
      <c r="L39" s="3"/>
    </row>
    <row r="40" spans="2:13" ht="30" customHeight="1" x14ac:dyDescent="0.25">
      <c r="B40" s="7"/>
      <c r="C40" s="88" t="s">
        <v>77</v>
      </c>
      <c r="D40" s="8" t="s">
        <v>0</v>
      </c>
      <c r="E40" s="8" t="s">
        <v>1</v>
      </c>
      <c r="F40" s="33" t="s">
        <v>2</v>
      </c>
      <c r="G40" s="33" t="s">
        <v>28</v>
      </c>
      <c r="H40" s="8" t="s">
        <v>55</v>
      </c>
      <c r="I40" s="29"/>
      <c r="J40" s="90" t="s">
        <v>72</v>
      </c>
      <c r="K40" s="1"/>
      <c r="L40" s="3"/>
    </row>
    <row r="41" spans="2:13" x14ac:dyDescent="0.25">
      <c r="B41" s="10" t="s">
        <v>27</v>
      </c>
      <c r="C41" s="88"/>
      <c r="D41" s="11">
        <v>18.059999999999999</v>
      </c>
      <c r="E41" s="8">
        <v>2</v>
      </c>
      <c r="F41" s="33">
        <f>D41*E41</f>
        <v>36.119999999999997</v>
      </c>
      <c r="G41" s="8">
        <v>33.99</v>
      </c>
      <c r="H41" s="8">
        <f>G41*E41</f>
        <v>67.98</v>
      </c>
      <c r="I41" s="29"/>
      <c r="J41" s="90"/>
      <c r="K41" s="2"/>
      <c r="L41" s="3"/>
    </row>
    <row r="42" spans="2:13" x14ac:dyDescent="0.25">
      <c r="B42" s="7" t="s">
        <v>38</v>
      </c>
      <c r="C42" s="88"/>
      <c r="D42" s="13">
        <v>15.94</v>
      </c>
      <c r="E42" s="8">
        <v>1</v>
      </c>
      <c r="F42" s="33">
        <f t="shared" ref="F42:F52" si="8">D42*E42</f>
        <v>15.94</v>
      </c>
      <c r="G42" s="33">
        <v>29.99</v>
      </c>
      <c r="H42" s="8">
        <f t="shared" ref="H42:H55" si="9">G42*E42</f>
        <v>29.99</v>
      </c>
      <c r="I42" s="29"/>
      <c r="J42" s="90"/>
      <c r="K42" s="1"/>
      <c r="L42" s="3"/>
    </row>
    <row r="43" spans="2:13" x14ac:dyDescent="0.25">
      <c r="B43" s="7" t="s">
        <v>44</v>
      </c>
      <c r="C43" s="88"/>
      <c r="D43" s="11">
        <v>17.52</v>
      </c>
      <c r="E43" s="8">
        <v>2</v>
      </c>
      <c r="F43" s="33">
        <f t="shared" si="8"/>
        <v>35.04</v>
      </c>
      <c r="G43" s="33">
        <v>32.99</v>
      </c>
      <c r="H43" s="8">
        <f t="shared" si="9"/>
        <v>65.98</v>
      </c>
      <c r="I43" s="29"/>
      <c r="J43" s="90"/>
      <c r="K43" s="1"/>
      <c r="L43" s="3"/>
    </row>
    <row r="44" spans="2:13" x14ac:dyDescent="0.25">
      <c r="B44" s="7" t="s">
        <v>53</v>
      </c>
      <c r="C44" s="88"/>
      <c r="D44" s="11">
        <v>18.59</v>
      </c>
      <c r="E44" s="8">
        <v>1</v>
      </c>
      <c r="F44" s="33">
        <f t="shared" si="8"/>
        <v>18.59</v>
      </c>
      <c r="G44" s="8">
        <v>34.99</v>
      </c>
      <c r="H44" s="8">
        <f t="shared" si="9"/>
        <v>34.99</v>
      </c>
      <c r="I44" s="29"/>
      <c r="J44" s="90"/>
      <c r="K44" s="1"/>
      <c r="L44" s="3"/>
    </row>
    <row r="45" spans="2:13" x14ac:dyDescent="0.25">
      <c r="B45" s="7" t="s">
        <v>65</v>
      </c>
      <c r="C45" s="88"/>
      <c r="D45" s="11">
        <v>10.62</v>
      </c>
      <c r="E45" s="24">
        <v>8</v>
      </c>
      <c r="F45" s="33">
        <f>D45*E45</f>
        <v>84.96</v>
      </c>
      <c r="G45" s="72">
        <v>19.989999999999998</v>
      </c>
      <c r="H45" s="8">
        <f>G45*E45</f>
        <v>159.91999999999999</v>
      </c>
      <c r="I45" s="29"/>
      <c r="J45" s="90"/>
      <c r="K45" s="1"/>
      <c r="L45" s="3"/>
    </row>
    <row r="46" spans="2:13" x14ac:dyDescent="0.25">
      <c r="B46" s="7" t="s">
        <v>46</v>
      </c>
      <c r="C46" s="88"/>
      <c r="D46" s="11">
        <v>20.18</v>
      </c>
      <c r="E46" s="8">
        <v>1</v>
      </c>
      <c r="F46" s="33">
        <f t="shared" si="8"/>
        <v>20.18</v>
      </c>
      <c r="G46" s="8">
        <v>37.99</v>
      </c>
      <c r="H46" s="8">
        <f t="shared" si="9"/>
        <v>37.99</v>
      </c>
      <c r="I46" s="29"/>
      <c r="J46" s="90"/>
      <c r="K46" s="1"/>
      <c r="L46" s="3"/>
    </row>
    <row r="47" spans="2:13" x14ac:dyDescent="0.25">
      <c r="B47" s="7" t="s">
        <v>32</v>
      </c>
      <c r="C47" s="88"/>
      <c r="D47" s="11">
        <v>26.56</v>
      </c>
      <c r="E47" s="8">
        <v>1</v>
      </c>
      <c r="F47" s="33">
        <f t="shared" si="8"/>
        <v>26.56</v>
      </c>
      <c r="G47" s="8">
        <v>49.99</v>
      </c>
      <c r="H47" s="8">
        <f t="shared" si="9"/>
        <v>49.99</v>
      </c>
      <c r="I47" s="29"/>
      <c r="J47" s="90"/>
      <c r="K47" s="1"/>
      <c r="L47" s="3"/>
    </row>
    <row r="48" spans="2:13" x14ac:dyDescent="0.25">
      <c r="B48" s="7" t="s">
        <v>42</v>
      </c>
      <c r="C48" s="88"/>
      <c r="D48" s="11">
        <v>21.26</v>
      </c>
      <c r="E48" s="8">
        <v>1</v>
      </c>
      <c r="F48" s="33">
        <f t="shared" si="8"/>
        <v>21.26</v>
      </c>
      <c r="G48" s="33">
        <v>39.989999999999995</v>
      </c>
      <c r="H48" s="8">
        <f t="shared" si="9"/>
        <v>39.989999999999995</v>
      </c>
      <c r="I48" s="29"/>
      <c r="J48" s="90"/>
      <c r="K48" s="1"/>
      <c r="L48" s="3"/>
    </row>
    <row r="49" spans="2:12" x14ac:dyDescent="0.25">
      <c r="B49" s="7" t="s">
        <v>41</v>
      </c>
      <c r="C49" s="88"/>
      <c r="D49" s="18">
        <v>21.26</v>
      </c>
      <c r="E49" s="24">
        <v>1</v>
      </c>
      <c r="F49" s="33">
        <f t="shared" si="8"/>
        <v>21.26</v>
      </c>
      <c r="G49" s="8">
        <v>39.99</v>
      </c>
      <c r="H49" s="8">
        <f>G49*E49</f>
        <v>39.99</v>
      </c>
      <c r="I49" s="29"/>
      <c r="J49" s="90"/>
      <c r="K49" s="1"/>
      <c r="L49" s="3"/>
    </row>
    <row r="50" spans="2:12" x14ac:dyDescent="0.25">
      <c r="B50" s="7" t="s">
        <v>54</v>
      </c>
      <c r="C50" s="88"/>
      <c r="D50" s="18">
        <v>43.15</v>
      </c>
      <c r="E50" s="8">
        <v>1</v>
      </c>
      <c r="F50" s="33">
        <f t="shared" si="8"/>
        <v>43.15</v>
      </c>
      <c r="G50" s="33">
        <v>79.900000000000006</v>
      </c>
      <c r="H50" s="8">
        <f t="shared" si="9"/>
        <v>79.900000000000006</v>
      </c>
      <c r="I50" s="29"/>
      <c r="J50" s="90"/>
      <c r="K50" s="2"/>
    </row>
    <row r="51" spans="2:12" x14ac:dyDescent="0.25">
      <c r="B51" s="7" t="s">
        <v>51</v>
      </c>
      <c r="C51" s="88"/>
      <c r="D51" s="18">
        <v>55.75</v>
      </c>
      <c r="E51" s="8">
        <v>1</v>
      </c>
      <c r="F51" s="33">
        <f t="shared" si="8"/>
        <v>55.75</v>
      </c>
      <c r="G51" s="33">
        <v>104.89999999999999</v>
      </c>
      <c r="H51" s="8">
        <f t="shared" si="9"/>
        <v>104.89999999999999</v>
      </c>
      <c r="I51" s="29"/>
      <c r="J51" s="90"/>
      <c r="K51" s="2"/>
    </row>
    <row r="52" spans="2:12" x14ac:dyDescent="0.25">
      <c r="B52" s="7" t="s">
        <v>31</v>
      </c>
      <c r="C52" s="88"/>
      <c r="D52" s="18">
        <v>30.24</v>
      </c>
      <c r="E52" s="8">
        <v>1</v>
      </c>
      <c r="F52" s="33">
        <f t="shared" si="8"/>
        <v>30.24</v>
      </c>
      <c r="G52" s="33">
        <v>56.9</v>
      </c>
      <c r="H52" s="8">
        <f t="shared" si="9"/>
        <v>56.9</v>
      </c>
      <c r="I52" s="29"/>
      <c r="J52" s="90"/>
      <c r="K52" s="2"/>
    </row>
    <row r="53" spans="2:12" x14ac:dyDescent="0.25">
      <c r="B53" s="7" t="s">
        <v>35</v>
      </c>
      <c r="C53" s="88"/>
      <c r="D53" s="18">
        <v>37.15</v>
      </c>
      <c r="E53" s="8">
        <v>1</v>
      </c>
      <c r="F53" s="33">
        <f>D53*E53</f>
        <v>37.15</v>
      </c>
      <c r="G53" s="33">
        <v>69.900000000000006</v>
      </c>
      <c r="H53" s="8">
        <f t="shared" si="9"/>
        <v>69.900000000000006</v>
      </c>
      <c r="I53" s="29"/>
      <c r="J53" s="90"/>
      <c r="K53" s="2"/>
    </row>
    <row r="54" spans="2:12" x14ac:dyDescent="0.25">
      <c r="B54" s="7" t="s">
        <v>49</v>
      </c>
      <c r="C54" s="88"/>
      <c r="D54" s="18">
        <v>36.090000000000003</v>
      </c>
      <c r="E54" s="24">
        <v>1</v>
      </c>
      <c r="F54" s="33">
        <f>D54*E54</f>
        <v>36.090000000000003</v>
      </c>
      <c r="G54" s="33">
        <v>67.899999999999991</v>
      </c>
      <c r="H54" s="8">
        <f t="shared" si="9"/>
        <v>67.899999999999991</v>
      </c>
      <c r="I54" s="29"/>
      <c r="J54" s="90"/>
      <c r="K54" s="2"/>
    </row>
    <row r="55" spans="2:12" x14ac:dyDescent="0.25">
      <c r="B55" s="7" t="s">
        <v>48</v>
      </c>
      <c r="C55" s="88"/>
      <c r="D55" s="18">
        <v>26.52</v>
      </c>
      <c r="E55" s="24">
        <v>1</v>
      </c>
      <c r="F55" s="33">
        <f>D55*E55</f>
        <v>26.52</v>
      </c>
      <c r="G55" s="33">
        <v>49.9</v>
      </c>
      <c r="H55" s="8">
        <f t="shared" si="9"/>
        <v>49.9</v>
      </c>
      <c r="I55" s="76" t="s">
        <v>7</v>
      </c>
      <c r="J55" s="90"/>
      <c r="K55" s="2"/>
    </row>
    <row r="56" spans="2:12" ht="15.75" thickBot="1" x14ac:dyDescent="0.3">
      <c r="B56" s="14"/>
      <c r="C56" s="89"/>
      <c r="D56" s="15"/>
      <c r="E56" s="19" t="s">
        <v>8</v>
      </c>
      <c r="F56" s="34">
        <f>SUM(F41:F55)</f>
        <v>508.80999999999995</v>
      </c>
      <c r="G56" s="78"/>
      <c r="H56" s="34">
        <f>SUM(H41:H55)</f>
        <v>956.21999999999991</v>
      </c>
      <c r="I56" s="77">
        <f>H56-F56</f>
        <v>447.40999999999997</v>
      </c>
      <c r="J56" s="91"/>
    </row>
    <row r="57" spans="2:12" ht="15.75" thickBot="1" x14ac:dyDescent="0.3">
      <c r="L57" s="3"/>
    </row>
    <row r="58" spans="2:12" ht="15.75" thickBot="1" x14ac:dyDescent="0.3">
      <c r="B58" s="22" t="s">
        <v>70</v>
      </c>
      <c r="C58" s="87" t="s">
        <v>73</v>
      </c>
      <c r="D58" s="23"/>
      <c r="E58" s="23"/>
      <c r="F58" s="37"/>
      <c r="G58" s="37"/>
      <c r="H58" s="23"/>
      <c r="I58" s="31"/>
      <c r="J58" s="39" t="s">
        <v>15</v>
      </c>
      <c r="K58" s="1"/>
      <c r="L58" s="3"/>
    </row>
    <row r="59" spans="2:12" ht="30" customHeight="1" x14ac:dyDescent="0.25">
      <c r="B59" s="7"/>
      <c r="C59" s="88" t="s">
        <v>78</v>
      </c>
      <c r="D59" s="8" t="s">
        <v>0</v>
      </c>
      <c r="E59" s="8" t="s">
        <v>1</v>
      </c>
      <c r="F59" s="33" t="s">
        <v>2</v>
      </c>
      <c r="G59" s="33" t="s">
        <v>28</v>
      </c>
      <c r="H59" s="8" t="s">
        <v>55</v>
      </c>
      <c r="I59" s="33"/>
      <c r="J59" s="96" t="s">
        <v>71</v>
      </c>
      <c r="K59" s="1"/>
      <c r="L59" s="3"/>
    </row>
    <row r="60" spans="2:12" x14ac:dyDescent="0.25">
      <c r="B60" s="10" t="s">
        <v>27</v>
      </c>
      <c r="C60" s="88"/>
      <c r="D60" s="11">
        <v>18.059999999999999</v>
      </c>
      <c r="E60" s="8">
        <v>3</v>
      </c>
      <c r="F60" s="33">
        <f>D60*E60</f>
        <v>54.179999999999993</v>
      </c>
      <c r="G60" s="8">
        <v>33.99</v>
      </c>
      <c r="H60" s="8">
        <f>G60*E60</f>
        <v>101.97</v>
      </c>
      <c r="I60" s="33"/>
      <c r="J60" s="90"/>
      <c r="K60" s="2"/>
      <c r="L60" s="3"/>
    </row>
    <row r="61" spans="2:12" x14ac:dyDescent="0.25">
      <c r="B61" s="7" t="s">
        <v>38</v>
      </c>
      <c r="C61" s="88"/>
      <c r="D61" s="13">
        <v>15.94</v>
      </c>
      <c r="E61" s="8">
        <v>3</v>
      </c>
      <c r="F61" s="33">
        <f t="shared" ref="F61:F70" si="10">D61*E61</f>
        <v>47.82</v>
      </c>
      <c r="G61" s="33">
        <v>29.99</v>
      </c>
      <c r="H61" s="8">
        <f t="shared" ref="H61:H76" si="11">G61*E61</f>
        <v>89.97</v>
      </c>
      <c r="I61" s="33"/>
      <c r="J61" s="90"/>
      <c r="K61" s="1"/>
      <c r="L61" s="3"/>
    </row>
    <row r="62" spans="2:12" x14ac:dyDescent="0.25">
      <c r="B62" s="7" t="s">
        <v>44</v>
      </c>
      <c r="C62" s="88"/>
      <c r="D62" s="11">
        <v>17.52</v>
      </c>
      <c r="E62" s="8">
        <v>4</v>
      </c>
      <c r="F62" s="33">
        <f t="shared" si="10"/>
        <v>70.08</v>
      </c>
      <c r="G62" s="33">
        <v>32.99</v>
      </c>
      <c r="H62" s="8">
        <f t="shared" si="11"/>
        <v>131.96</v>
      </c>
      <c r="I62" s="33"/>
      <c r="J62" s="90"/>
      <c r="K62" s="1"/>
      <c r="L62" s="3"/>
    </row>
    <row r="63" spans="2:12" x14ac:dyDescent="0.25">
      <c r="B63" s="7" t="s">
        <v>65</v>
      </c>
      <c r="C63" s="88"/>
      <c r="D63" s="11">
        <v>10.62</v>
      </c>
      <c r="E63" s="24">
        <v>10</v>
      </c>
      <c r="F63" s="33">
        <f t="shared" si="10"/>
        <v>106.19999999999999</v>
      </c>
      <c r="G63" s="72">
        <v>19.989999999999998</v>
      </c>
      <c r="H63" s="8">
        <f t="shared" si="11"/>
        <v>199.89999999999998</v>
      </c>
      <c r="I63" s="33"/>
      <c r="J63" s="90"/>
      <c r="K63" s="1"/>
      <c r="L63" s="3"/>
    </row>
    <row r="64" spans="2:12" x14ac:dyDescent="0.25">
      <c r="B64" s="7" t="s">
        <v>53</v>
      </c>
      <c r="C64" s="88"/>
      <c r="D64" s="11">
        <v>18.59</v>
      </c>
      <c r="E64" s="8">
        <v>2</v>
      </c>
      <c r="F64" s="33">
        <f t="shared" si="10"/>
        <v>37.18</v>
      </c>
      <c r="G64" s="8">
        <v>34.99</v>
      </c>
      <c r="H64" s="8">
        <f t="shared" si="11"/>
        <v>69.98</v>
      </c>
      <c r="I64" s="33"/>
      <c r="J64" s="90"/>
      <c r="K64" s="1"/>
      <c r="L64" s="3"/>
    </row>
    <row r="65" spans="2:12" x14ac:dyDescent="0.25">
      <c r="B65" s="7" t="s">
        <v>46</v>
      </c>
      <c r="C65" s="88"/>
      <c r="D65" s="11">
        <v>20.18</v>
      </c>
      <c r="E65" s="8">
        <v>2</v>
      </c>
      <c r="F65" s="33">
        <f t="shared" si="10"/>
        <v>40.36</v>
      </c>
      <c r="G65" s="8">
        <v>37.99</v>
      </c>
      <c r="H65" s="8">
        <f t="shared" si="11"/>
        <v>75.98</v>
      </c>
      <c r="I65" s="33"/>
      <c r="J65" s="90"/>
      <c r="K65" s="1"/>
      <c r="L65" s="3"/>
    </row>
    <row r="66" spans="2:12" x14ac:dyDescent="0.25">
      <c r="B66" s="7" t="s">
        <v>32</v>
      </c>
      <c r="C66" s="88"/>
      <c r="D66" s="11">
        <v>26.56</v>
      </c>
      <c r="E66" s="8">
        <v>2</v>
      </c>
      <c r="F66" s="33">
        <f t="shared" si="10"/>
        <v>53.12</v>
      </c>
      <c r="G66" s="8">
        <v>49.99</v>
      </c>
      <c r="H66" s="8">
        <f t="shared" si="11"/>
        <v>99.98</v>
      </c>
      <c r="I66" s="33"/>
      <c r="J66" s="90"/>
      <c r="K66" s="1"/>
      <c r="L66" s="3"/>
    </row>
    <row r="67" spans="2:12" x14ac:dyDescent="0.25">
      <c r="B67" s="7" t="s">
        <v>42</v>
      </c>
      <c r="C67" s="88"/>
      <c r="D67" s="11">
        <v>21.26</v>
      </c>
      <c r="E67" s="8">
        <v>2</v>
      </c>
      <c r="F67" s="33">
        <f t="shared" si="10"/>
        <v>42.52</v>
      </c>
      <c r="G67" s="33">
        <v>39.989999999999995</v>
      </c>
      <c r="H67" s="8">
        <f t="shared" si="11"/>
        <v>79.97999999999999</v>
      </c>
      <c r="I67" s="33"/>
      <c r="J67" s="90"/>
      <c r="K67" s="1"/>
      <c r="L67" s="3"/>
    </row>
    <row r="68" spans="2:12" x14ac:dyDescent="0.25">
      <c r="B68" s="7" t="s">
        <v>54</v>
      </c>
      <c r="C68" s="88"/>
      <c r="D68" s="18">
        <v>43.15</v>
      </c>
      <c r="E68" s="8">
        <v>2</v>
      </c>
      <c r="F68" s="33">
        <f t="shared" si="10"/>
        <v>86.3</v>
      </c>
      <c r="G68" s="33">
        <v>79.900000000000006</v>
      </c>
      <c r="H68" s="8">
        <f t="shared" si="11"/>
        <v>159.80000000000001</v>
      </c>
      <c r="I68" s="33"/>
      <c r="J68" s="90"/>
      <c r="K68" s="2"/>
      <c r="L68" s="3"/>
    </row>
    <row r="69" spans="2:12" x14ac:dyDescent="0.25">
      <c r="B69" s="7" t="s">
        <v>51</v>
      </c>
      <c r="C69" s="88"/>
      <c r="D69" s="18">
        <v>55.75</v>
      </c>
      <c r="E69" s="8">
        <v>2</v>
      </c>
      <c r="F69" s="33">
        <f t="shared" si="10"/>
        <v>111.5</v>
      </c>
      <c r="G69" s="33">
        <v>104.89999999999999</v>
      </c>
      <c r="H69" s="8">
        <f t="shared" si="11"/>
        <v>209.79999999999998</v>
      </c>
      <c r="I69" s="33"/>
      <c r="J69" s="90"/>
      <c r="K69" s="2"/>
      <c r="L69" s="3"/>
    </row>
    <row r="70" spans="2:12" x14ac:dyDescent="0.25">
      <c r="B70" s="7" t="s">
        <v>31</v>
      </c>
      <c r="C70" s="88"/>
      <c r="D70" s="18">
        <v>30.24</v>
      </c>
      <c r="E70" s="8">
        <v>2</v>
      </c>
      <c r="F70" s="33">
        <f t="shared" si="10"/>
        <v>60.48</v>
      </c>
      <c r="G70" s="33">
        <v>56.9</v>
      </c>
      <c r="H70" s="8">
        <f t="shared" si="11"/>
        <v>113.8</v>
      </c>
      <c r="I70" s="33"/>
      <c r="J70" s="90"/>
      <c r="K70" s="2"/>
      <c r="L70" s="3"/>
    </row>
    <row r="71" spans="2:12" x14ac:dyDescent="0.25">
      <c r="B71" s="7" t="s">
        <v>35</v>
      </c>
      <c r="C71" s="88"/>
      <c r="D71" s="18">
        <v>37.15</v>
      </c>
      <c r="E71" s="8">
        <v>2</v>
      </c>
      <c r="F71" s="33">
        <f>D71*E71</f>
        <v>74.3</v>
      </c>
      <c r="G71" s="33">
        <v>69.900000000000006</v>
      </c>
      <c r="H71" s="8">
        <f t="shared" si="11"/>
        <v>139.80000000000001</v>
      </c>
      <c r="I71" s="33"/>
      <c r="J71" s="90"/>
      <c r="K71" s="2"/>
      <c r="L71" s="3"/>
    </row>
    <row r="72" spans="2:12" x14ac:dyDescent="0.25">
      <c r="B72" s="7" t="s">
        <v>49</v>
      </c>
      <c r="C72" s="88"/>
      <c r="D72" s="18">
        <v>36.090000000000003</v>
      </c>
      <c r="E72" s="24">
        <v>2</v>
      </c>
      <c r="F72" s="33">
        <f>D72*E72</f>
        <v>72.180000000000007</v>
      </c>
      <c r="G72" s="33">
        <v>67.899999999999991</v>
      </c>
      <c r="H72" s="8">
        <f t="shared" si="11"/>
        <v>135.79999999999998</v>
      </c>
      <c r="I72" s="33"/>
      <c r="J72" s="90"/>
      <c r="K72" s="2"/>
      <c r="L72" s="3"/>
    </row>
    <row r="73" spans="2:12" x14ac:dyDescent="0.25">
      <c r="B73" s="7" t="s">
        <v>48</v>
      </c>
      <c r="C73" s="88"/>
      <c r="D73" s="18">
        <v>26.52</v>
      </c>
      <c r="E73" s="24">
        <v>2</v>
      </c>
      <c r="F73" s="33">
        <f>D73*E73</f>
        <v>53.04</v>
      </c>
      <c r="G73" s="33">
        <v>49.9</v>
      </c>
      <c r="H73" s="8">
        <f t="shared" si="11"/>
        <v>99.8</v>
      </c>
      <c r="I73" s="33"/>
      <c r="J73" s="90"/>
      <c r="K73" s="2"/>
      <c r="L73" s="3"/>
    </row>
    <row r="74" spans="2:12" x14ac:dyDescent="0.25">
      <c r="B74" s="7" t="s">
        <v>30</v>
      </c>
      <c r="C74" s="88"/>
      <c r="D74" s="18">
        <v>175.32</v>
      </c>
      <c r="E74" s="24">
        <v>2</v>
      </c>
      <c r="F74" s="33">
        <f>D74*E74</f>
        <v>350.64</v>
      </c>
      <c r="G74" s="33">
        <v>329.9</v>
      </c>
      <c r="H74" s="24">
        <f t="shared" si="11"/>
        <v>659.8</v>
      </c>
      <c r="I74" s="33"/>
      <c r="J74" s="90"/>
      <c r="K74" s="2"/>
      <c r="L74" s="3"/>
    </row>
    <row r="75" spans="2:12" x14ac:dyDescent="0.25">
      <c r="B75" s="7" t="s">
        <v>40</v>
      </c>
      <c r="C75" s="88"/>
      <c r="D75" s="18">
        <v>68.5</v>
      </c>
      <c r="E75" s="24">
        <v>2</v>
      </c>
      <c r="F75" s="33">
        <f>D75*E75</f>
        <v>137</v>
      </c>
      <c r="G75" s="33">
        <v>128.9</v>
      </c>
      <c r="H75" s="24">
        <f t="shared" si="11"/>
        <v>257.8</v>
      </c>
      <c r="I75" s="33"/>
      <c r="J75" s="90"/>
      <c r="K75" s="2"/>
      <c r="L75" s="3"/>
    </row>
    <row r="76" spans="2:12" x14ac:dyDescent="0.25">
      <c r="B76" s="7" t="s">
        <v>41</v>
      </c>
      <c r="C76" s="88"/>
      <c r="D76" s="18">
        <v>21.26</v>
      </c>
      <c r="E76" s="24">
        <v>2</v>
      </c>
      <c r="F76" s="33">
        <f t="shared" ref="F76" si="12">D76*E76</f>
        <v>42.52</v>
      </c>
      <c r="G76" s="8">
        <v>39.99</v>
      </c>
      <c r="H76" s="8">
        <f t="shared" si="11"/>
        <v>79.98</v>
      </c>
      <c r="I76" s="76" t="s">
        <v>7</v>
      </c>
      <c r="J76" s="90"/>
      <c r="K76" s="2"/>
      <c r="L76" s="3"/>
    </row>
    <row r="77" spans="2:12" ht="15.75" thickBot="1" x14ac:dyDescent="0.3">
      <c r="B77" s="14"/>
      <c r="C77" s="89"/>
      <c r="D77" s="15"/>
      <c r="E77" s="19" t="s">
        <v>8</v>
      </c>
      <c r="F77" s="34">
        <f>SUM(F60:F76)</f>
        <v>1439.42</v>
      </c>
      <c r="G77" s="40"/>
      <c r="H77" s="34">
        <f>SUM(H60:H76)</f>
        <v>2706.1</v>
      </c>
      <c r="I77" s="80">
        <f>H77-F77</f>
        <v>1266.6799999999998</v>
      </c>
      <c r="J77" s="91"/>
      <c r="K77" s="2"/>
      <c r="L77" s="3"/>
    </row>
    <row r="78" spans="2:12" x14ac:dyDescent="0.25">
      <c r="B78" s="8"/>
      <c r="C78" s="8"/>
      <c r="D78" s="8"/>
      <c r="E78" s="8"/>
      <c r="F78" s="33"/>
      <c r="G78" s="33"/>
      <c r="H78" s="12"/>
      <c r="I78" s="33"/>
      <c r="J78" s="48"/>
      <c r="K78" s="2"/>
      <c r="L78" s="3"/>
    </row>
    <row r="79" spans="2:12" hidden="1" x14ac:dyDescent="0.25">
      <c r="B79" s="24" t="s">
        <v>56</v>
      </c>
      <c r="C79" s="24"/>
      <c r="D79" s="67">
        <v>19.989999999999998</v>
      </c>
      <c r="E79" s="68">
        <v>13.7</v>
      </c>
      <c r="F79" s="68">
        <v>11.99</v>
      </c>
      <c r="G79" s="68">
        <v>11.13</v>
      </c>
      <c r="H79" s="68">
        <v>10.62</v>
      </c>
      <c r="I79" s="33"/>
      <c r="J79" s="48"/>
      <c r="K79" s="2"/>
      <c r="L79" s="3"/>
    </row>
    <row r="80" spans="2:12" hidden="1" x14ac:dyDescent="0.25">
      <c r="K80" s="1"/>
      <c r="L80" s="3"/>
    </row>
    <row r="81" spans="2:11" hidden="1" x14ac:dyDescent="0.25">
      <c r="B81" s="4" t="s">
        <v>9</v>
      </c>
      <c r="C81" s="83"/>
      <c r="D81" s="5"/>
      <c r="E81" s="5"/>
      <c r="F81" s="32"/>
      <c r="G81" s="32"/>
      <c r="H81" s="5"/>
      <c r="I81" s="6"/>
      <c r="J81" s="41" t="s">
        <v>11</v>
      </c>
      <c r="K81" s="1"/>
    </row>
    <row r="82" spans="2:11" hidden="1" x14ac:dyDescent="0.25">
      <c r="B82" s="7"/>
      <c r="C82" s="8"/>
      <c r="D82" s="8" t="s">
        <v>10</v>
      </c>
      <c r="E82" s="8" t="s">
        <v>1</v>
      </c>
      <c r="F82" s="33" t="s">
        <v>8</v>
      </c>
      <c r="G82" s="33"/>
      <c r="H82" s="24" t="s">
        <v>57</v>
      </c>
      <c r="I82" s="9" t="s">
        <v>7</v>
      </c>
      <c r="J82" s="94" t="s">
        <v>61</v>
      </c>
    </row>
    <row r="83" spans="2:11" ht="15.75" hidden="1" thickBot="1" x14ac:dyDescent="0.3">
      <c r="B83" s="14" t="s">
        <v>6</v>
      </c>
      <c r="C83" s="15"/>
      <c r="D83" s="15">
        <v>13.7</v>
      </c>
      <c r="E83" s="15">
        <v>11</v>
      </c>
      <c r="F83" s="46">
        <f>D83*E83</f>
        <v>150.69999999999999</v>
      </c>
      <c r="G83" s="62">
        <v>19.989999999999998</v>
      </c>
      <c r="H83" s="64">
        <f>G83*E83</f>
        <v>219.89</v>
      </c>
      <c r="I83" s="47">
        <f>H83-F83</f>
        <v>69.19</v>
      </c>
      <c r="J83" s="95"/>
    </row>
    <row r="84" spans="2:11" hidden="1" x14ac:dyDescent="0.25"/>
    <row r="85" spans="2:11" hidden="1" x14ac:dyDescent="0.25">
      <c r="B85" s="16" t="s">
        <v>3</v>
      </c>
      <c r="C85" s="84"/>
      <c r="D85" s="17"/>
      <c r="E85" s="17"/>
      <c r="F85" s="35"/>
      <c r="G85" s="35"/>
      <c r="H85" s="17"/>
      <c r="I85" s="30"/>
      <c r="J85" s="42" t="s">
        <v>12</v>
      </c>
    </row>
    <row r="86" spans="2:11" hidden="1" x14ac:dyDescent="0.25">
      <c r="B86" s="7"/>
      <c r="C86" s="8"/>
      <c r="D86" s="8" t="s">
        <v>10</v>
      </c>
      <c r="E86" s="8" t="s">
        <v>1</v>
      </c>
      <c r="F86" s="33" t="s">
        <v>8</v>
      </c>
      <c r="G86" s="33"/>
      <c r="H86" s="24" t="s">
        <v>57</v>
      </c>
      <c r="I86" s="9" t="s">
        <v>7</v>
      </c>
      <c r="J86" s="94" t="s">
        <v>61</v>
      </c>
    </row>
    <row r="87" spans="2:11" ht="15.75" hidden="1" thickBot="1" x14ac:dyDescent="0.3">
      <c r="B87" s="14" t="s">
        <v>6</v>
      </c>
      <c r="C87" s="15"/>
      <c r="D87" s="15">
        <v>11.99</v>
      </c>
      <c r="E87" s="15">
        <v>12</v>
      </c>
      <c r="F87" s="46">
        <f>D87*E87</f>
        <v>143.88</v>
      </c>
      <c r="G87" s="62">
        <v>19.989999999999998</v>
      </c>
      <c r="H87" s="64">
        <f>G87*E87</f>
        <v>239.88</v>
      </c>
      <c r="I87" s="47">
        <f>H87-F87</f>
        <v>96</v>
      </c>
      <c r="J87" s="95"/>
    </row>
    <row r="88" spans="2:11" hidden="1" x14ac:dyDescent="0.25"/>
    <row r="89" spans="2:11" hidden="1" x14ac:dyDescent="0.25">
      <c r="B89" s="20" t="s">
        <v>4</v>
      </c>
      <c r="C89" s="85"/>
      <c r="D89" s="21"/>
      <c r="E89" s="21"/>
      <c r="F89" s="36"/>
      <c r="G89" s="36"/>
      <c r="H89" s="21"/>
      <c r="I89" s="36"/>
      <c r="J89" s="43" t="s">
        <v>13</v>
      </c>
    </row>
    <row r="90" spans="2:11" hidden="1" x14ac:dyDescent="0.25">
      <c r="B90" s="7"/>
      <c r="C90" s="8"/>
      <c r="D90" s="8" t="s">
        <v>10</v>
      </c>
      <c r="E90" s="8" t="s">
        <v>1</v>
      </c>
      <c r="F90" s="33" t="s">
        <v>8</v>
      </c>
      <c r="G90" s="33"/>
      <c r="H90" s="24" t="s">
        <v>57</v>
      </c>
      <c r="I90" s="9" t="s">
        <v>7</v>
      </c>
      <c r="J90" s="90" t="s">
        <v>61</v>
      </c>
    </row>
    <row r="91" spans="2:11" ht="15.75" hidden="1" thickBot="1" x14ac:dyDescent="0.3">
      <c r="B91" s="14" t="s">
        <v>6</v>
      </c>
      <c r="C91" s="15"/>
      <c r="D91" s="15">
        <v>11.13</v>
      </c>
      <c r="E91" s="15">
        <v>17</v>
      </c>
      <c r="F91" s="46">
        <f>D91*E91</f>
        <v>189.21</v>
      </c>
      <c r="G91" s="62">
        <v>19.989999999999998</v>
      </c>
      <c r="H91" s="64">
        <f>G91*E91</f>
        <v>339.83</v>
      </c>
      <c r="I91" s="47">
        <f>H91-F91</f>
        <v>150.61999999999998</v>
      </c>
      <c r="J91" s="91"/>
    </row>
    <row r="92" spans="2:11" hidden="1" x14ac:dyDescent="0.25"/>
    <row r="93" spans="2:11" hidden="1" x14ac:dyDescent="0.25">
      <c r="B93" s="49" t="s">
        <v>58</v>
      </c>
      <c r="C93" s="86"/>
      <c r="D93" s="50"/>
      <c r="E93" s="50"/>
      <c r="F93" s="51"/>
      <c r="G93" s="51"/>
      <c r="H93" s="50"/>
      <c r="I93" s="51"/>
      <c r="J93" s="65" t="s">
        <v>14</v>
      </c>
    </row>
    <row r="94" spans="2:11" hidden="1" x14ac:dyDescent="0.25">
      <c r="B94" s="7"/>
      <c r="C94" s="8"/>
      <c r="D94" s="8" t="s">
        <v>10</v>
      </c>
      <c r="E94" s="8" t="s">
        <v>1</v>
      </c>
      <c r="F94" s="33" t="s">
        <v>8</v>
      </c>
      <c r="G94" s="33"/>
      <c r="H94" s="24" t="s">
        <v>57</v>
      </c>
      <c r="I94" s="9" t="s">
        <v>7</v>
      </c>
      <c r="J94" s="90" t="s">
        <v>60</v>
      </c>
    </row>
    <row r="95" spans="2:11" ht="15.75" hidden="1" thickBot="1" x14ac:dyDescent="0.3">
      <c r="B95" s="14" t="s">
        <v>6</v>
      </c>
      <c r="C95" s="15"/>
      <c r="D95" s="15">
        <v>10.62</v>
      </c>
      <c r="E95" s="15">
        <v>34</v>
      </c>
      <c r="F95" s="46">
        <f>D95*E95</f>
        <v>361.08</v>
      </c>
      <c r="G95" s="62">
        <v>19.989999999999998</v>
      </c>
      <c r="H95" s="64">
        <f>G95*E95</f>
        <v>679.66</v>
      </c>
      <c r="I95" s="47">
        <f>H95-F95</f>
        <v>318.58</v>
      </c>
      <c r="J95" s="91"/>
    </row>
    <row r="96" spans="2:11" hidden="1" x14ac:dyDescent="0.25"/>
    <row r="97" spans="2:10" hidden="1" x14ac:dyDescent="0.25">
      <c r="B97" s="22" t="s">
        <v>59</v>
      </c>
      <c r="C97" s="87"/>
      <c r="D97" s="23"/>
      <c r="E97" s="23"/>
      <c r="F97" s="37"/>
      <c r="G97" s="37"/>
      <c r="H97" s="23"/>
      <c r="I97" s="37"/>
      <c r="J97" s="44" t="s">
        <v>14</v>
      </c>
    </row>
    <row r="98" spans="2:10" hidden="1" x14ac:dyDescent="0.25">
      <c r="B98" s="7"/>
      <c r="C98" s="8"/>
      <c r="D98" s="8" t="s">
        <v>10</v>
      </c>
      <c r="E98" s="8" t="s">
        <v>1</v>
      </c>
      <c r="F98" s="33" t="s">
        <v>8</v>
      </c>
      <c r="G98" s="33"/>
      <c r="H98" s="24" t="s">
        <v>57</v>
      </c>
      <c r="I98" s="9" t="s">
        <v>7</v>
      </c>
      <c r="J98" s="90" t="s">
        <v>62</v>
      </c>
    </row>
    <row r="99" spans="2:10" ht="15.75" hidden="1" thickBot="1" x14ac:dyDescent="0.3">
      <c r="B99" s="14" t="s">
        <v>6</v>
      </c>
      <c r="C99" s="15"/>
      <c r="D99" s="15">
        <v>10.62</v>
      </c>
      <c r="E99" s="15">
        <v>48</v>
      </c>
      <c r="F99" s="46">
        <f>D99*E99</f>
        <v>509.76</v>
      </c>
      <c r="G99" s="66">
        <v>19.989999999999998</v>
      </c>
      <c r="H99" s="64">
        <f>G99*E99</f>
        <v>959.52</v>
      </c>
      <c r="I99" s="47">
        <f>H99-F99</f>
        <v>449.76</v>
      </c>
      <c r="J99" s="91"/>
    </row>
    <row r="100" spans="2:10" hidden="1" x14ac:dyDescent="0.25"/>
  </sheetData>
  <autoFilter ref="L3:Q32" xr:uid="{AC94B9F9-2A5F-4293-A6D4-5B644E43C5E1}">
    <sortState xmlns:xlrd2="http://schemas.microsoft.com/office/spreadsheetml/2017/richdata2" ref="L4:Q32">
      <sortCondition ref="N3:N32"/>
    </sortState>
  </autoFilter>
  <mergeCells count="15">
    <mergeCell ref="J98:J99"/>
    <mergeCell ref="J4:J11"/>
    <mergeCell ref="J14:J22"/>
    <mergeCell ref="J26:J37"/>
    <mergeCell ref="J90:J91"/>
    <mergeCell ref="J94:J95"/>
    <mergeCell ref="J82:J83"/>
    <mergeCell ref="J86:J87"/>
    <mergeCell ref="J40:J56"/>
    <mergeCell ref="J59:J77"/>
    <mergeCell ref="C4:C11"/>
    <mergeCell ref="C14:C22"/>
    <mergeCell ref="C26:C37"/>
    <mergeCell ref="C59:C77"/>
    <mergeCell ref="C40:C5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94CF5-3B11-46FC-964A-7AF05C127647}">
  <dimension ref="B3:S109"/>
  <sheetViews>
    <sheetView tabSelected="1" zoomScale="69" zoomScaleNormal="69" workbookViewId="0">
      <selection activeCell="D72" sqref="D72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8" bestFit="1" customWidth="1"/>
    <col min="9" max="9" width="18" style="27" bestFit="1" customWidth="1"/>
    <col min="10" max="10" width="51" customWidth="1"/>
    <col min="11" max="11" width="29.7109375" bestFit="1" customWidth="1"/>
    <col min="12" max="12" width="67.5703125" bestFit="1" customWidth="1"/>
    <col min="13" max="17" width="9.140625" customWidth="1"/>
  </cols>
  <sheetData>
    <row r="3" spans="2:11" ht="15" hidden="1" customHeight="1" x14ac:dyDescent="0.25">
      <c r="B3" s="98" t="s">
        <v>112</v>
      </c>
      <c r="C3" s="100" t="s">
        <v>28</v>
      </c>
      <c r="D3" s="99"/>
      <c r="E3" s="99" t="s">
        <v>9</v>
      </c>
      <c r="F3" s="100" t="s">
        <v>3</v>
      </c>
      <c r="G3" s="100"/>
      <c r="H3" s="100"/>
      <c r="I3" s="99"/>
      <c r="J3" s="100" t="s">
        <v>7</v>
      </c>
      <c r="K3" s="101" t="s">
        <v>18</v>
      </c>
    </row>
    <row r="4" spans="2:11" ht="15" hidden="1" customHeight="1" x14ac:dyDescent="0.25">
      <c r="B4" s="7"/>
      <c r="C4" s="8"/>
      <c r="D4" s="8" t="s">
        <v>1</v>
      </c>
      <c r="E4" s="8" t="s">
        <v>0</v>
      </c>
      <c r="F4" s="33" t="s">
        <v>2</v>
      </c>
      <c r="G4" s="33"/>
      <c r="H4" s="8"/>
      <c r="I4" s="8" t="s">
        <v>55</v>
      </c>
      <c r="J4" s="29" t="s">
        <v>114</v>
      </c>
      <c r="K4" s="81"/>
    </row>
    <row r="5" spans="2:11" ht="15" hidden="1" customHeight="1" x14ac:dyDescent="0.25">
      <c r="B5" s="10" t="s">
        <v>86</v>
      </c>
      <c r="C5" s="8">
        <v>19.989999999999998</v>
      </c>
      <c r="D5" s="8">
        <v>2</v>
      </c>
      <c r="E5" s="11">
        <f>N26*$D$5</f>
        <v>31.983999999999998</v>
      </c>
      <c r="F5" s="11">
        <f>O26*$D$5</f>
        <v>27.985999999999997</v>
      </c>
      <c r="G5" s="11"/>
      <c r="H5" s="11"/>
      <c r="I5" s="8">
        <f>C5*D5</f>
        <v>39.979999999999997</v>
      </c>
      <c r="J5" s="29">
        <f>I11-E11</f>
        <v>14.793999999999997</v>
      </c>
      <c r="K5" s="81"/>
    </row>
    <row r="6" spans="2:11" ht="15" hidden="1" customHeight="1" x14ac:dyDescent="0.25">
      <c r="B6" s="103"/>
      <c r="C6" s="104"/>
      <c r="D6" s="105"/>
      <c r="E6" s="13">
        <f>N48*$D$6</f>
        <v>0</v>
      </c>
      <c r="F6" s="13">
        <f>O48*$D$6</f>
        <v>0</v>
      </c>
      <c r="G6" s="13"/>
      <c r="H6" s="13"/>
      <c r="I6" s="8">
        <f>C6*D6</f>
        <v>0</v>
      </c>
      <c r="J6" s="29" t="s">
        <v>115</v>
      </c>
      <c r="K6" s="81"/>
    </row>
    <row r="7" spans="2:11" ht="15" hidden="1" customHeight="1" x14ac:dyDescent="0.25">
      <c r="B7" s="7" t="s">
        <v>27</v>
      </c>
      <c r="C7" s="24">
        <v>33.99</v>
      </c>
      <c r="D7" s="8">
        <v>1</v>
      </c>
      <c r="E7" s="11">
        <f>N31*$D$7</f>
        <v>27.192</v>
      </c>
      <c r="F7" s="11">
        <f>O31*$D$7</f>
        <v>23.792999999999999</v>
      </c>
      <c r="G7" s="11"/>
      <c r="H7" s="11"/>
      <c r="I7" s="8">
        <f>C7*D7</f>
        <v>33.99</v>
      </c>
      <c r="J7" s="29">
        <f>I11-F11</f>
        <v>22.191000000000003</v>
      </c>
      <c r="K7" s="81"/>
    </row>
    <row r="8" spans="2:11" ht="15" hidden="1" customHeight="1" x14ac:dyDescent="0.25">
      <c r="B8" s="106"/>
      <c r="C8" s="105"/>
      <c r="D8" s="105"/>
      <c r="E8" s="11">
        <f>N54*$D$8</f>
        <v>0</v>
      </c>
      <c r="F8" s="11">
        <f>O54*$D$8</f>
        <v>0</v>
      </c>
      <c r="G8" s="11"/>
      <c r="H8" s="11"/>
      <c r="I8" s="8">
        <f>C8*D8</f>
        <v>0</v>
      </c>
      <c r="J8" s="29"/>
      <c r="K8" s="81"/>
    </row>
    <row r="9" spans="2:11" ht="15" hidden="1" customHeight="1" x14ac:dyDescent="0.25">
      <c r="B9" s="7"/>
      <c r="C9" s="8"/>
      <c r="D9" s="24"/>
      <c r="E9" s="8"/>
      <c r="F9" s="33"/>
      <c r="G9" s="33"/>
      <c r="H9" s="8"/>
      <c r="I9" s="8">
        <f>C9*D9</f>
        <v>0</v>
      </c>
      <c r="J9" s="29"/>
      <c r="K9" s="81"/>
    </row>
    <row r="10" spans="2:11" ht="15" hidden="1" customHeight="1" x14ac:dyDescent="0.25">
      <c r="B10" s="7"/>
      <c r="C10" s="8"/>
      <c r="D10" s="24"/>
      <c r="E10" s="8"/>
      <c r="F10" s="33"/>
      <c r="G10" s="33"/>
      <c r="H10" s="8"/>
      <c r="I10" s="8">
        <f>C10*D10</f>
        <v>0</v>
      </c>
      <c r="J10" s="8"/>
      <c r="K10" s="81"/>
    </row>
    <row r="11" spans="2:11" ht="15.75" hidden="1" customHeight="1" thickBot="1" x14ac:dyDescent="0.3">
      <c r="B11" s="14"/>
      <c r="C11" s="78"/>
      <c r="D11" s="15" t="s">
        <v>5</v>
      </c>
      <c r="E11" s="34">
        <f>SUM(E5:E10)</f>
        <v>59.176000000000002</v>
      </c>
      <c r="F11" s="34">
        <f>SUM(F5:F10)</f>
        <v>51.778999999999996</v>
      </c>
      <c r="G11" s="34"/>
      <c r="H11" s="34"/>
      <c r="I11" s="73">
        <f>SUM(I5:I10)</f>
        <v>73.97</v>
      </c>
      <c r="J11" s="102"/>
      <c r="K11" s="82"/>
    </row>
    <row r="12" spans="2:11" ht="15" hidden="1" customHeight="1" x14ac:dyDescent="0.25"/>
    <row r="13" spans="2:11" ht="15.75" hidden="1" customHeight="1" thickBot="1" x14ac:dyDescent="0.25"/>
    <row r="14" spans="2:11" ht="15" hidden="1" customHeight="1" x14ac:dyDescent="0.25">
      <c r="B14" s="98" t="s">
        <v>112</v>
      </c>
      <c r="C14" s="100" t="s">
        <v>28</v>
      </c>
      <c r="D14" s="99"/>
      <c r="E14" s="99"/>
      <c r="F14" s="100"/>
      <c r="G14" s="100" t="s">
        <v>4</v>
      </c>
      <c r="H14" s="100" t="s">
        <v>113</v>
      </c>
      <c r="I14" s="99"/>
      <c r="J14" s="100" t="s">
        <v>7</v>
      </c>
      <c r="K14" s="101" t="s">
        <v>18</v>
      </c>
    </row>
    <row r="15" spans="2:11" ht="15" hidden="1" customHeight="1" x14ac:dyDescent="0.25">
      <c r="B15" s="7"/>
      <c r="C15" s="8"/>
      <c r="D15" s="8" t="s">
        <v>1</v>
      </c>
      <c r="E15" s="8"/>
      <c r="F15" s="33"/>
      <c r="G15" s="33"/>
      <c r="H15" s="8"/>
      <c r="I15" s="8" t="s">
        <v>55</v>
      </c>
      <c r="J15" s="29"/>
      <c r="K15" s="81"/>
    </row>
    <row r="16" spans="2:11" ht="15" hidden="1" customHeight="1" x14ac:dyDescent="0.25">
      <c r="B16" s="10" t="s">
        <v>86</v>
      </c>
      <c r="C16" s="8">
        <v>19.989999999999998</v>
      </c>
      <c r="D16" s="8">
        <v>2</v>
      </c>
      <c r="E16" s="11"/>
      <c r="F16" s="11"/>
      <c r="G16" s="11">
        <f>P26*$D$16</f>
        <v>25.986999999999998</v>
      </c>
      <c r="H16" s="11">
        <f>Q26*$D$16</f>
        <v>24.787599999999998</v>
      </c>
      <c r="I16" s="8">
        <f>C16*D16</f>
        <v>39.979999999999997</v>
      </c>
      <c r="J16" s="29"/>
      <c r="K16" s="81"/>
    </row>
    <row r="17" spans="2:19" ht="15" hidden="1" customHeight="1" x14ac:dyDescent="0.25">
      <c r="B17" s="10" t="s">
        <v>104</v>
      </c>
      <c r="C17" s="33">
        <v>89.9</v>
      </c>
      <c r="D17" s="8">
        <v>1</v>
      </c>
      <c r="E17" s="13"/>
      <c r="F17" s="13"/>
      <c r="G17" s="13">
        <f>P48*$D$17</f>
        <v>58.435000000000002</v>
      </c>
      <c r="H17" s="13">
        <f>Q48*$D$17</f>
        <v>55.738000000000007</v>
      </c>
      <c r="I17" s="8">
        <f>C17*D17</f>
        <v>89.9</v>
      </c>
      <c r="J17" s="29"/>
      <c r="K17" s="81"/>
    </row>
    <row r="18" spans="2:19" ht="15" hidden="1" customHeight="1" x14ac:dyDescent="0.25">
      <c r="B18" s="7" t="s">
        <v>27</v>
      </c>
      <c r="C18" s="24">
        <v>33.99</v>
      </c>
      <c r="D18" s="8">
        <v>1</v>
      </c>
      <c r="E18" s="11"/>
      <c r="F18" s="11"/>
      <c r="G18" s="11">
        <f>P31*$D$18</f>
        <v>22.093500000000002</v>
      </c>
      <c r="H18" s="11">
        <f>Q31*$D$18</f>
        <v>21.073799999999999</v>
      </c>
      <c r="I18" s="8">
        <f>C18*D18</f>
        <v>33.99</v>
      </c>
      <c r="J18" s="29"/>
      <c r="K18" s="81"/>
    </row>
    <row r="19" spans="2:19" ht="15" hidden="1" customHeight="1" x14ac:dyDescent="0.25">
      <c r="B19" s="7" t="s">
        <v>82</v>
      </c>
      <c r="C19" s="8">
        <v>99.99</v>
      </c>
      <c r="D19" s="8">
        <v>1</v>
      </c>
      <c r="E19" s="11"/>
      <c r="F19" s="11"/>
      <c r="G19" s="11">
        <f>P54*$D$19</f>
        <v>64.993499999999997</v>
      </c>
      <c r="H19" s="11">
        <f>Q54*$D$19</f>
        <v>61.993799999999993</v>
      </c>
      <c r="I19" s="8">
        <f>C19*D19</f>
        <v>99.99</v>
      </c>
      <c r="J19" s="29" t="s">
        <v>116</v>
      </c>
      <c r="K19" s="81"/>
    </row>
    <row r="20" spans="2:19" ht="15" hidden="1" customHeight="1" x14ac:dyDescent="0.25">
      <c r="B20" s="7"/>
      <c r="C20" s="8"/>
      <c r="D20" s="24"/>
      <c r="E20" s="8"/>
      <c r="F20" s="33"/>
      <c r="G20" s="33"/>
      <c r="H20" s="8"/>
      <c r="I20" s="8">
        <f>C20*D20</f>
        <v>0</v>
      </c>
      <c r="J20" s="29">
        <f>I22-G22</f>
        <v>92.350999999999999</v>
      </c>
      <c r="K20" s="81"/>
    </row>
    <row r="21" spans="2:19" ht="15" hidden="1" customHeight="1" x14ac:dyDescent="0.25">
      <c r="B21" s="7"/>
      <c r="C21" s="8"/>
      <c r="D21" s="24"/>
      <c r="E21" s="8"/>
      <c r="F21" s="33"/>
      <c r="G21" s="33"/>
      <c r="H21" s="8"/>
      <c r="I21" s="8">
        <f>C21*D21</f>
        <v>0</v>
      </c>
      <c r="J21" s="8" t="s">
        <v>117</v>
      </c>
      <c r="K21" s="81"/>
    </row>
    <row r="22" spans="2:19" ht="15.75" hidden="1" customHeight="1" thickBot="1" x14ac:dyDescent="0.3">
      <c r="B22" s="14"/>
      <c r="C22" s="78"/>
      <c r="D22" s="15" t="s">
        <v>5</v>
      </c>
      <c r="E22" s="34"/>
      <c r="F22" s="34"/>
      <c r="G22" s="34">
        <f>SUM(G16:G21)</f>
        <v>171.50900000000001</v>
      </c>
      <c r="H22" s="34">
        <f>SUM(H16:H21)</f>
        <v>163.5932</v>
      </c>
      <c r="I22" s="73">
        <f>SUM(I16:I21)</f>
        <v>263.86</v>
      </c>
      <c r="J22" s="102">
        <f>I22-H22</f>
        <v>100.26680000000002</v>
      </c>
      <c r="K22" s="82"/>
    </row>
    <row r="24" spans="2:19" ht="15.75" thickBot="1" x14ac:dyDescent="0.3"/>
    <row r="25" spans="2:19" ht="19.5" customHeight="1" x14ac:dyDescent="0.25">
      <c r="B25" s="4" t="s">
        <v>66</v>
      </c>
      <c r="C25" s="83" t="s">
        <v>73</v>
      </c>
      <c r="D25" s="5"/>
      <c r="E25" s="5"/>
      <c r="F25" s="32"/>
      <c r="G25" s="32"/>
      <c r="H25" s="5"/>
      <c r="I25" s="28"/>
      <c r="J25" s="25" t="s">
        <v>18</v>
      </c>
      <c r="L25" s="54" t="s">
        <v>19</v>
      </c>
      <c r="M25" s="54" t="s">
        <v>20</v>
      </c>
      <c r="N25" s="58" t="s">
        <v>21</v>
      </c>
      <c r="O25" s="59" t="s">
        <v>22</v>
      </c>
      <c r="P25" s="60" t="s">
        <v>23</v>
      </c>
      <c r="Q25" s="61" t="s">
        <v>24</v>
      </c>
    </row>
    <row r="26" spans="2:19" x14ac:dyDescent="0.25">
      <c r="B26" s="7"/>
      <c r="C26" s="112" t="s">
        <v>130</v>
      </c>
      <c r="D26" s="8" t="s">
        <v>0</v>
      </c>
      <c r="E26" s="8" t="s">
        <v>1</v>
      </c>
      <c r="F26" s="33" t="s">
        <v>2</v>
      </c>
      <c r="G26" s="33" t="s">
        <v>28</v>
      </c>
      <c r="H26" s="8" t="s">
        <v>55</v>
      </c>
      <c r="I26" s="29"/>
      <c r="J26" s="92" t="s">
        <v>118</v>
      </c>
      <c r="L26" s="67" t="s">
        <v>86</v>
      </c>
      <c r="M26" s="67">
        <v>19.989999999999998</v>
      </c>
      <c r="N26" s="68">
        <f>M26-(M26*20%)</f>
        <v>15.991999999999999</v>
      </c>
      <c r="O26" s="68">
        <f>M26-(M26*30%)</f>
        <v>13.992999999999999</v>
      </c>
      <c r="P26" s="68">
        <f>M26-(M26*35%)</f>
        <v>12.993499999999999</v>
      </c>
      <c r="Q26" s="68">
        <f>M26-(M26*38%)</f>
        <v>12.393799999999999</v>
      </c>
    </row>
    <row r="27" spans="2:19" x14ac:dyDescent="0.25">
      <c r="B27" s="10" t="s">
        <v>86</v>
      </c>
      <c r="C27" s="112"/>
      <c r="D27" s="97">
        <f>G27-(G27*20%)</f>
        <v>15.991999999999999</v>
      </c>
      <c r="E27" s="8">
        <v>1</v>
      </c>
      <c r="F27" s="33">
        <f t="shared" ref="F27:F29" si="0">D27*E27</f>
        <v>15.991999999999999</v>
      </c>
      <c r="G27" s="8">
        <v>19.989999999999998</v>
      </c>
      <c r="H27" s="8">
        <f>G27*E27</f>
        <v>19.989999999999998</v>
      </c>
      <c r="I27" s="29"/>
      <c r="J27" s="92"/>
      <c r="L27" s="67" t="s">
        <v>88</v>
      </c>
      <c r="M27" s="67">
        <v>25.99</v>
      </c>
      <c r="N27" s="68">
        <f>M27-(M27*20%)</f>
        <v>20.791999999999998</v>
      </c>
      <c r="O27" s="68">
        <f>M27-(M27*30%)</f>
        <v>18.192999999999998</v>
      </c>
      <c r="P27" s="68">
        <f>M27-(M27*35%)</f>
        <v>16.8935</v>
      </c>
      <c r="Q27" s="68">
        <f>M27-(M27*38%)</f>
        <v>16.113799999999998</v>
      </c>
    </row>
    <row r="28" spans="2:19" x14ac:dyDescent="0.25">
      <c r="B28" s="107" t="s">
        <v>89</v>
      </c>
      <c r="C28" s="112"/>
      <c r="D28" s="97">
        <f t="shared" ref="D28:D29" si="1">G28-(G28*20%)</f>
        <v>21.591999999999999</v>
      </c>
      <c r="E28" s="8">
        <v>1</v>
      </c>
      <c r="F28" s="33">
        <f t="shared" si="0"/>
        <v>21.591999999999999</v>
      </c>
      <c r="G28" s="33">
        <v>26.99</v>
      </c>
      <c r="H28" s="8">
        <f t="shared" ref="H28:H29" si="2">G28*E28</f>
        <v>26.99</v>
      </c>
      <c r="I28" s="29"/>
      <c r="J28" s="92"/>
      <c r="L28" s="67" t="s">
        <v>89</v>
      </c>
      <c r="M28" s="67">
        <v>26.99</v>
      </c>
      <c r="N28" s="68">
        <f>M28-(M28*20%)</f>
        <v>21.591999999999999</v>
      </c>
      <c r="O28" s="68">
        <f>M28-(M28*30%)</f>
        <v>18.893000000000001</v>
      </c>
      <c r="P28" s="68">
        <f>M28-(M28*35%)</f>
        <v>17.543500000000002</v>
      </c>
      <c r="Q28" s="68">
        <f>M28-(M28*38%)</f>
        <v>16.733799999999999</v>
      </c>
      <c r="S28" s="55"/>
    </row>
    <row r="29" spans="2:19" x14ac:dyDescent="0.25">
      <c r="B29" s="7" t="s">
        <v>27</v>
      </c>
      <c r="C29" s="112"/>
      <c r="D29" s="97">
        <f t="shared" si="1"/>
        <v>27.192</v>
      </c>
      <c r="E29" s="8">
        <v>1</v>
      </c>
      <c r="F29" s="33">
        <f t="shared" si="0"/>
        <v>27.192</v>
      </c>
      <c r="G29" s="24">
        <v>33.99</v>
      </c>
      <c r="H29" s="8">
        <f t="shared" si="2"/>
        <v>33.99</v>
      </c>
      <c r="I29" s="29"/>
      <c r="J29" s="92"/>
      <c r="L29" s="67" t="s">
        <v>42</v>
      </c>
      <c r="M29" s="67">
        <v>32.99</v>
      </c>
      <c r="N29" s="68">
        <f>M29-(M29*20%)</f>
        <v>26.392000000000003</v>
      </c>
      <c r="O29" s="68">
        <f>M29-(M29*30%)</f>
        <v>23.093000000000004</v>
      </c>
      <c r="P29" s="68">
        <f>M29-(M29*35%)</f>
        <v>21.4435</v>
      </c>
      <c r="Q29" s="68">
        <f>M29-(M29*38%)</f>
        <v>20.453800000000001</v>
      </c>
    </row>
    <row r="30" spans="2:19" x14ac:dyDescent="0.25">
      <c r="B30" s="7"/>
      <c r="C30" s="112"/>
      <c r="D30" s="11"/>
      <c r="E30" s="8"/>
      <c r="F30" s="33"/>
      <c r="G30" s="8"/>
      <c r="H30" s="8"/>
      <c r="I30" s="33"/>
      <c r="J30" s="92"/>
      <c r="L30" s="67" t="s">
        <v>87</v>
      </c>
      <c r="M30" s="67">
        <v>32.99</v>
      </c>
      <c r="N30" s="68">
        <f>M30-(M30*20%)</f>
        <v>26.392000000000003</v>
      </c>
      <c r="O30" s="68">
        <f>M30-(M30*30%)</f>
        <v>23.093000000000004</v>
      </c>
      <c r="P30" s="68">
        <f>M30-(M30*35%)</f>
        <v>21.4435</v>
      </c>
      <c r="Q30" s="68">
        <f>M30-(M30*38%)</f>
        <v>20.453800000000001</v>
      </c>
    </row>
    <row r="31" spans="2:19" x14ac:dyDescent="0.25">
      <c r="B31" s="7"/>
      <c r="C31" s="112"/>
      <c r="D31" s="11"/>
      <c r="E31" s="8"/>
      <c r="F31" s="33"/>
      <c r="G31" s="8"/>
      <c r="H31" s="8"/>
      <c r="I31" s="74" t="s">
        <v>7</v>
      </c>
      <c r="J31" s="92"/>
      <c r="L31" s="67" t="s">
        <v>27</v>
      </c>
      <c r="M31" s="67">
        <v>33.99</v>
      </c>
      <c r="N31" s="68">
        <f>M31-(M31*20%)</f>
        <v>27.192</v>
      </c>
      <c r="O31" s="68">
        <f>M31-(M31*30%)</f>
        <v>23.792999999999999</v>
      </c>
      <c r="P31" s="68">
        <f>M31-(M31*35%)</f>
        <v>22.093500000000002</v>
      </c>
      <c r="Q31" s="68">
        <f>M31-(M31*38%)</f>
        <v>21.073799999999999</v>
      </c>
    </row>
    <row r="32" spans="2:19" ht="15.75" thickBot="1" x14ac:dyDescent="0.3">
      <c r="B32" s="14"/>
      <c r="C32" s="113"/>
      <c r="D32" s="15"/>
      <c r="E32" s="15" t="s">
        <v>5</v>
      </c>
      <c r="F32" s="34">
        <f>SUM(F27:F31)</f>
        <v>64.775999999999996</v>
      </c>
      <c r="G32" s="78"/>
      <c r="H32" s="73">
        <f>SUM(H27:H31)</f>
        <v>80.97</v>
      </c>
      <c r="I32" s="75">
        <f>H32-F32</f>
        <v>16.194000000000003</v>
      </c>
      <c r="J32" s="93"/>
      <c r="L32" s="67" t="s">
        <v>90</v>
      </c>
      <c r="M32" s="67">
        <v>35.99</v>
      </c>
      <c r="N32" s="68">
        <f>M32-(M32*20%)</f>
        <v>28.792000000000002</v>
      </c>
      <c r="O32" s="68">
        <f>M32-(M32*30%)</f>
        <v>25.193000000000001</v>
      </c>
      <c r="P32" s="68">
        <f>M32-(M32*35%)</f>
        <v>23.393500000000003</v>
      </c>
      <c r="Q32" s="68">
        <f>M32-(M32*38%)</f>
        <v>22.313800000000001</v>
      </c>
    </row>
    <row r="33" spans="2:17" ht="15.75" thickBot="1" x14ac:dyDescent="0.3">
      <c r="L33" s="67" t="s">
        <v>96</v>
      </c>
      <c r="M33" s="67">
        <v>35.99</v>
      </c>
      <c r="N33" s="68">
        <f>M33-(M33*20%)</f>
        <v>28.792000000000002</v>
      </c>
      <c r="O33" s="68">
        <f>M33-(M33*30%)</f>
        <v>25.193000000000001</v>
      </c>
      <c r="P33" s="68">
        <f>M33-(M33*35%)</f>
        <v>23.393500000000003</v>
      </c>
      <c r="Q33" s="68">
        <f>M33-(M33*38%)</f>
        <v>22.313800000000001</v>
      </c>
    </row>
    <row r="34" spans="2:17" x14ac:dyDescent="0.25">
      <c r="B34" s="16" t="s">
        <v>67</v>
      </c>
      <c r="C34" s="84" t="s">
        <v>73</v>
      </c>
      <c r="D34" s="17"/>
      <c r="E34" s="17"/>
      <c r="F34" s="35"/>
      <c r="G34" s="35"/>
      <c r="H34" s="17"/>
      <c r="I34" s="35"/>
      <c r="J34" s="26" t="s">
        <v>17</v>
      </c>
      <c r="L34" s="67" t="s">
        <v>91</v>
      </c>
      <c r="M34" s="67">
        <v>38.99</v>
      </c>
      <c r="N34" s="68">
        <f>M34-(M34*20%)</f>
        <v>31.192</v>
      </c>
      <c r="O34" s="68">
        <f>M34-(M34*30%)</f>
        <v>27.292999999999999</v>
      </c>
      <c r="P34" s="68">
        <f>M34-(M34*35%)</f>
        <v>25.343500000000002</v>
      </c>
      <c r="Q34" s="68">
        <f>M34-(M34*38%)</f>
        <v>24.1738</v>
      </c>
    </row>
    <row r="35" spans="2:17" x14ac:dyDescent="0.25">
      <c r="B35" s="7"/>
      <c r="C35" s="112" t="s">
        <v>130</v>
      </c>
      <c r="D35" s="8" t="s">
        <v>0</v>
      </c>
      <c r="E35" s="8" t="s">
        <v>1</v>
      </c>
      <c r="F35" s="33" t="s">
        <v>2</v>
      </c>
      <c r="G35" s="33" t="s">
        <v>28</v>
      </c>
      <c r="H35" s="8" t="s">
        <v>55</v>
      </c>
      <c r="I35" s="33"/>
      <c r="J35" s="92" t="s">
        <v>118</v>
      </c>
      <c r="L35" s="67" t="s">
        <v>41</v>
      </c>
      <c r="M35" s="67">
        <v>39.99</v>
      </c>
      <c r="N35" s="68">
        <f>M35-(M35*20%)</f>
        <v>31.992000000000001</v>
      </c>
      <c r="O35" s="68">
        <f>M35-(M35*30%)</f>
        <v>27.993000000000002</v>
      </c>
      <c r="P35" s="68">
        <f>M35-(M35*35%)</f>
        <v>25.993500000000004</v>
      </c>
      <c r="Q35" s="68">
        <f>M35-(M35*38%)</f>
        <v>24.793800000000001</v>
      </c>
    </row>
    <row r="36" spans="2:17" ht="15" customHeight="1" x14ac:dyDescent="0.25">
      <c r="B36" s="10" t="s">
        <v>86</v>
      </c>
      <c r="C36" s="112"/>
      <c r="D36" s="97">
        <f>G36-(G36*30%)</f>
        <v>13.992999999999999</v>
      </c>
      <c r="E36" s="8">
        <v>1</v>
      </c>
      <c r="F36" s="33">
        <f t="shared" ref="F36:F38" si="3">D36*E36</f>
        <v>13.992999999999999</v>
      </c>
      <c r="G36" s="8">
        <v>19.989999999999998</v>
      </c>
      <c r="H36" s="8">
        <f>G36*E36</f>
        <v>19.989999999999998</v>
      </c>
      <c r="I36" s="33"/>
      <c r="J36" s="92"/>
      <c r="L36" s="67" t="s">
        <v>92</v>
      </c>
      <c r="M36" s="67">
        <v>39.99</v>
      </c>
      <c r="N36" s="68">
        <f>M36-(M36*20%)</f>
        <v>31.992000000000001</v>
      </c>
      <c r="O36" s="68">
        <f>M36-(M36*30%)</f>
        <v>27.993000000000002</v>
      </c>
      <c r="P36" s="68">
        <f>M36-(M36*35%)</f>
        <v>25.993500000000004</v>
      </c>
      <c r="Q36" s="68">
        <f>M36-(M36*38%)</f>
        <v>24.793800000000001</v>
      </c>
    </row>
    <row r="37" spans="2:17" x14ac:dyDescent="0.25">
      <c r="B37" s="107" t="s">
        <v>89</v>
      </c>
      <c r="C37" s="112"/>
      <c r="D37" s="97">
        <f t="shared" ref="D37:D38" si="4">G37-(G37*30%)</f>
        <v>18.893000000000001</v>
      </c>
      <c r="E37" s="8">
        <v>1</v>
      </c>
      <c r="F37" s="33">
        <f t="shared" si="3"/>
        <v>18.893000000000001</v>
      </c>
      <c r="G37" s="33">
        <v>26.99</v>
      </c>
      <c r="H37" s="8">
        <f t="shared" ref="H37:H38" si="5">G37*E37</f>
        <v>26.99</v>
      </c>
      <c r="I37" s="33"/>
      <c r="J37" s="92"/>
      <c r="L37" s="67" t="s">
        <v>95</v>
      </c>
      <c r="M37" s="67">
        <v>49.99</v>
      </c>
      <c r="N37" s="68">
        <f>M37-(M37*20%)</f>
        <v>39.992000000000004</v>
      </c>
      <c r="O37" s="68">
        <f>M37-(M37*30%)</f>
        <v>34.993000000000002</v>
      </c>
      <c r="P37" s="68">
        <f>M37-(M37*35%)</f>
        <v>32.493499999999997</v>
      </c>
      <c r="Q37" s="68">
        <f>M37-(M37*38%)</f>
        <v>30.9938</v>
      </c>
    </row>
    <row r="38" spans="2:17" x14ac:dyDescent="0.25">
      <c r="B38" s="7" t="s">
        <v>27</v>
      </c>
      <c r="C38" s="112"/>
      <c r="D38" s="97">
        <f t="shared" si="4"/>
        <v>23.792999999999999</v>
      </c>
      <c r="E38" s="8">
        <v>1</v>
      </c>
      <c r="F38" s="33">
        <f t="shared" si="3"/>
        <v>23.792999999999999</v>
      </c>
      <c r="G38" s="24">
        <v>33.99</v>
      </c>
      <c r="H38" s="8">
        <f t="shared" si="5"/>
        <v>33.99</v>
      </c>
      <c r="I38" s="33"/>
      <c r="J38" s="92"/>
      <c r="L38" s="67" t="s">
        <v>105</v>
      </c>
      <c r="M38" s="67">
        <v>49.99</v>
      </c>
      <c r="N38" s="68">
        <f>M38-(M38*20%)</f>
        <v>39.992000000000004</v>
      </c>
      <c r="O38" s="68">
        <f>M38-(M38*30%)</f>
        <v>34.993000000000002</v>
      </c>
      <c r="P38" s="68">
        <f>M38-(M38*35%)</f>
        <v>32.493499999999997</v>
      </c>
      <c r="Q38" s="68">
        <f>M38-(M38*38%)</f>
        <v>30.9938</v>
      </c>
    </row>
    <row r="39" spans="2:17" x14ac:dyDescent="0.25">
      <c r="B39" s="7"/>
      <c r="C39" s="112"/>
      <c r="D39" s="11"/>
      <c r="E39" s="8"/>
      <c r="F39" s="33"/>
      <c r="G39" s="8"/>
      <c r="H39" s="8"/>
      <c r="I39" s="33"/>
      <c r="J39" s="92"/>
      <c r="L39" s="67" t="s">
        <v>98</v>
      </c>
      <c r="M39" s="67">
        <v>52.9</v>
      </c>
      <c r="N39" s="68">
        <f>M39-(M39*20%)</f>
        <v>42.32</v>
      </c>
      <c r="O39" s="68">
        <f>M39-(M39*30%)</f>
        <v>37.03</v>
      </c>
      <c r="P39" s="68">
        <f>M39-(M39*35%)</f>
        <v>34.385000000000005</v>
      </c>
      <c r="Q39" s="68">
        <f>M39-(M39*38%)</f>
        <v>32.798000000000002</v>
      </c>
    </row>
    <row r="40" spans="2:17" x14ac:dyDescent="0.25">
      <c r="B40" s="7"/>
      <c r="C40" s="112"/>
      <c r="D40" s="11"/>
      <c r="E40" s="8"/>
      <c r="F40" s="33"/>
      <c r="G40" s="8"/>
      <c r="H40" s="8"/>
      <c r="I40" s="74" t="s">
        <v>7</v>
      </c>
      <c r="J40" s="92"/>
      <c r="L40" s="67" t="s">
        <v>93</v>
      </c>
      <c r="M40" s="67">
        <v>59.99</v>
      </c>
      <c r="N40" s="68">
        <f>M40-(M40*20%)</f>
        <v>47.992000000000004</v>
      </c>
      <c r="O40" s="68">
        <f>M40-(M40*30%)</f>
        <v>41.993000000000002</v>
      </c>
      <c r="P40" s="68">
        <f>M40-(M40*35%)</f>
        <v>38.993499999999997</v>
      </c>
      <c r="Q40" s="68">
        <f>M40-(M40*38%)</f>
        <v>37.193799999999996</v>
      </c>
    </row>
    <row r="41" spans="2:17" ht="15.75" thickBot="1" x14ac:dyDescent="0.3">
      <c r="B41" s="14"/>
      <c r="C41" s="113"/>
      <c r="D41" s="15"/>
      <c r="E41" s="19" t="s">
        <v>8</v>
      </c>
      <c r="F41" s="34">
        <f>SUM(F36:F40)</f>
        <v>56.678999999999995</v>
      </c>
      <c r="G41" s="78"/>
      <c r="H41" s="79">
        <f>SUM(H36:H40)</f>
        <v>80.97</v>
      </c>
      <c r="I41" s="75">
        <f>H41-F41</f>
        <v>24.291000000000004</v>
      </c>
      <c r="J41" s="93"/>
      <c r="L41" s="67" t="s">
        <v>37</v>
      </c>
      <c r="M41" s="67">
        <v>69.900000000000006</v>
      </c>
      <c r="N41" s="68">
        <f>M41-(M41*20%)</f>
        <v>55.92</v>
      </c>
      <c r="O41" s="68">
        <f>M41-(M41*30%)</f>
        <v>48.930000000000007</v>
      </c>
      <c r="P41" s="68">
        <f>M41-(M41*35%)</f>
        <v>45.435000000000002</v>
      </c>
      <c r="Q41" s="68">
        <f>M41-(M41*38%)</f>
        <v>43.338000000000008</v>
      </c>
    </row>
    <row r="42" spans="2:17" x14ac:dyDescent="0.25">
      <c r="L42" s="67" t="s">
        <v>106</v>
      </c>
      <c r="M42" s="67">
        <v>69.900000000000006</v>
      </c>
      <c r="N42" s="68">
        <f>M42-(M42*20%)</f>
        <v>55.92</v>
      </c>
      <c r="O42" s="68">
        <f>M42-(M42*30%)</f>
        <v>48.930000000000007</v>
      </c>
      <c r="P42" s="68">
        <f>M42-(M42*35%)</f>
        <v>45.435000000000002</v>
      </c>
      <c r="Q42" s="68">
        <f>M42-(M42*38%)</f>
        <v>43.338000000000008</v>
      </c>
    </row>
    <row r="43" spans="2:17" ht="15.75" thickBot="1" x14ac:dyDescent="0.3">
      <c r="L43" s="97" t="s">
        <v>107</v>
      </c>
      <c r="M43" s="67">
        <v>69.900000000000006</v>
      </c>
      <c r="N43" s="68">
        <f>M43-(M43*20%)</f>
        <v>55.92</v>
      </c>
      <c r="O43" s="68">
        <f>M43-(M43*30%)</f>
        <v>48.930000000000007</v>
      </c>
      <c r="P43" s="68">
        <f>M43-(M43*35%)</f>
        <v>45.435000000000002</v>
      </c>
      <c r="Q43" s="68">
        <f>M43-(M43*38%)</f>
        <v>43.338000000000008</v>
      </c>
    </row>
    <row r="44" spans="2:17" x14ac:dyDescent="0.25">
      <c r="B44" s="20" t="s">
        <v>68</v>
      </c>
      <c r="C44" s="85" t="s">
        <v>73</v>
      </c>
      <c r="D44" s="21"/>
      <c r="E44" s="21"/>
      <c r="F44" s="36"/>
      <c r="G44" s="36"/>
      <c r="H44" s="21"/>
      <c r="I44" s="36"/>
      <c r="J44" s="38" t="s">
        <v>13</v>
      </c>
      <c r="L44" s="67" t="s">
        <v>54</v>
      </c>
      <c r="M44" s="67">
        <v>79.900000000000006</v>
      </c>
      <c r="N44" s="68">
        <f>M44-(M44*20%)</f>
        <v>63.92</v>
      </c>
      <c r="O44" s="68">
        <f>M44-(M44*30%)</f>
        <v>55.930000000000007</v>
      </c>
      <c r="P44" s="68">
        <f>M44-(M44*35%)</f>
        <v>51.935000000000002</v>
      </c>
      <c r="Q44" s="68">
        <f>M44-(M44*38%)</f>
        <v>49.538000000000004</v>
      </c>
    </row>
    <row r="45" spans="2:17" x14ac:dyDescent="0.25">
      <c r="B45" s="7"/>
      <c r="C45" s="112" t="s">
        <v>130</v>
      </c>
      <c r="D45" s="8" t="s">
        <v>0</v>
      </c>
      <c r="E45" s="8" t="s">
        <v>1</v>
      </c>
      <c r="F45" s="33" t="s">
        <v>2</v>
      </c>
      <c r="G45" s="33" t="s">
        <v>28</v>
      </c>
      <c r="H45" s="8" t="s">
        <v>55</v>
      </c>
      <c r="I45" s="33"/>
      <c r="J45" s="90" t="s">
        <v>120</v>
      </c>
      <c r="L45" s="67" t="s">
        <v>99</v>
      </c>
      <c r="M45" s="67">
        <v>84.9</v>
      </c>
      <c r="N45" s="68">
        <f>M45-(M45*20%)</f>
        <v>67.92</v>
      </c>
      <c r="O45" s="68">
        <f>M45-(M45*30%)</f>
        <v>59.430000000000007</v>
      </c>
      <c r="P45" s="68">
        <f>M45-(M45*35%)</f>
        <v>55.185000000000002</v>
      </c>
      <c r="Q45" s="68">
        <f>M45-(M45*38%)</f>
        <v>52.638000000000005</v>
      </c>
    </row>
    <row r="46" spans="2:17" x14ac:dyDescent="0.25">
      <c r="B46" s="10" t="s">
        <v>86</v>
      </c>
      <c r="C46" s="112"/>
      <c r="D46" s="97">
        <f>G46-(G46*35%)</f>
        <v>12.993499999999999</v>
      </c>
      <c r="E46" s="8">
        <v>1</v>
      </c>
      <c r="F46" s="33">
        <f>D46*E46</f>
        <v>12.993499999999999</v>
      </c>
      <c r="G46" s="8">
        <v>19.989999999999998</v>
      </c>
      <c r="H46" s="8">
        <f>G46*E46</f>
        <v>19.989999999999998</v>
      </c>
      <c r="I46" s="33"/>
      <c r="J46" s="90"/>
      <c r="L46" s="67" t="s">
        <v>100</v>
      </c>
      <c r="M46" s="67">
        <v>84.9</v>
      </c>
      <c r="N46" s="68">
        <f>M46-(M46*20%)</f>
        <v>67.92</v>
      </c>
      <c r="O46" s="68">
        <f>M46-(M46*30%)</f>
        <v>59.430000000000007</v>
      </c>
      <c r="P46" s="68">
        <f>M46-(M46*35%)</f>
        <v>55.185000000000002</v>
      </c>
      <c r="Q46" s="68">
        <f>M46-(M46*38%)</f>
        <v>52.638000000000005</v>
      </c>
    </row>
    <row r="47" spans="2:17" x14ac:dyDescent="0.25">
      <c r="B47" s="107" t="s">
        <v>89</v>
      </c>
      <c r="C47" s="112"/>
      <c r="D47" s="97">
        <f t="shared" ref="D47:D49" si="6">G47-(G47*35%)</f>
        <v>17.543500000000002</v>
      </c>
      <c r="E47" s="8">
        <v>1</v>
      </c>
      <c r="F47" s="33">
        <f t="shared" ref="F47:F49" si="7">D47*E47</f>
        <v>17.543500000000002</v>
      </c>
      <c r="G47" s="33">
        <v>26.99</v>
      </c>
      <c r="H47" s="8">
        <f t="shared" ref="H47:H49" si="8">G47*E47</f>
        <v>26.99</v>
      </c>
      <c r="I47" s="33"/>
      <c r="J47" s="90"/>
      <c r="L47" s="67" t="s">
        <v>50</v>
      </c>
      <c r="M47" s="67">
        <v>89.9</v>
      </c>
      <c r="N47" s="68">
        <f>M47-(M47*20%)</f>
        <v>71.92</v>
      </c>
      <c r="O47" s="68">
        <f>M47-(M47*30%)</f>
        <v>62.930000000000007</v>
      </c>
      <c r="P47" s="68">
        <f>M47-(M47*35%)</f>
        <v>58.435000000000002</v>
      </c>
      <c r="Q47" s="68">
        <f>M47-(M47*38%)</f>
        <v>55.738000000000007</v>
      </c>
    </row>
    <row r="48" spans="2:17" ht="15" customHeight="1" x14ac:dyDescent="0.25">
      <c r="B48" s="7" t="s">
        <v>27</v>
      </c>
      <c r="C48" s="112"/>
      <c r="D48" s="97">
        <f t="shared" si="6"/>
        <v>22.093500000000002</v>
      </c>
      <c r="E48" s="8">
        <v>1</v>
      </c>
      <c r="F48" s="33">
        <f t="shared" si="7"/>
        <v>22.093500000000002</v>
      </c>
      <c r="G48" s="24">
        <v>33.99</v>
      </c>
      <c r="H48" s="8">
        <f t="shared" si="8"/>
        <v>33.99</v>
      </c>
      <c r="I48" s="33"/>
      <c r="J48" s="90"/>
      <c r="K48" s="1"/>
      <c r="L48" s="67" t="s">
        <v>104</v>
      </c>
      <c r="M48" s="67">
        <v>89.9</v>
      </c>
      <c r="N48" s="68">
        <f>M48-(M48*20%)</f>
        <v>71.92</v>
      </c>
      <c r="O48" s="68">
        <f>M48-(M48*30%)</f>
        <v>62.930000000000007</v>
      </c>
      <c r="P48" s="68">
        <f>M48-(M48*35%)</f>
        <v>58.435000000000002</v>
      </c>
      <c r="Q48" s="68">
        <f>M48-(M48*38%)</f>
        <v>55.738000000000007</v>
      </c>
    </row>
    <row r="49" spans="2:17" x14ac:dyDescent="0.25">
      <c r="B49" s="7" t="s">
        <v>103</v>
      </c>
      <c r="C49" s="112"/>
      <c r="D49" s="97">
        <f t="shared" si="6"/>
        <v>68.185000000000002</v>
      </c>
      <c r="E49" s="8">
        <v>1</v>
      </c>
      <c r="F49" s="33">
        <f t="shared" si="7"/>
        <v>68.185000000000002</v>
      </c>
      <c r="G49" s="67">
        <v>104.9</v>
      </c>
      <c r="H49" s="8">
        <f t="shared" si="8"/>
        <v>104.9</v>
      </c>
      <c r="I49" s="33"/>
      <c r="J49" s="90"/>
      <c r="K49" s="1"/>
      <c r="L49" s="67" t="s">
        <v>85</v>
      </c>
      <c r="M49" s="67">
        <v>99.9</v>
      </c>
      <c r="N49" s="68">
        <f>M49-(M49*20%)</f>
        <v>79.92</v>
      </c>
      <c r="O49" s="68">
        <f>M49-(M49*30%)</f>
        <v>69.930000000000007</v>
      </c>
      <c r="P49" s="68">
        <f>M49-(M49*35%)</f>
        <v>64.935000000000002</v>
      </c>
      <c r="Q49" s="68">
        <f>M49-(M49*38%)</f>
        <v>61.938000000000002</v>
      </c>
    </row>
    <row r="50" spans="2:17" ht="18" customHeight="1" x14ac:dyDescent="0.25">
      <c r="B50" s="7"/>
      <c r="C50" s="112"/>
      <c r="D50" s="70"/>
      <c r="E50" s="8"/>
      <c r="G50" s="33"/>
      <c r="H50" s="8"/>
      <c r="I50" s="33"/>
      <c r="J50" s="90"/>
      <c r="K50" s="1"/>
      <c r="L50" s="67" t="s">
        <v>97</v>
      </c>
      <c r="M50" s="67">
        <v>99.9</v>
      </c>
      <c r="N50" s="68">
        <f>M50-(M50*20%)</f>
        <v>79.92</v>
      </c>
      <c r="O50" s="68">
        <f>M50-(M50*30%)</f>
        <v>69.930000000000007</v>
      </c>
      <c r="P50" s="68">
        <f>M50-(M50*35%)</f>
        <v>64.935000000000002</v>
      </c>
      <c r="Q50" s="68">
        <f>M50-(M50*38%)</f>
        <v>61.938000000000002</v>
      </c>
    </row>
    <row r="51" spans="2:17" x14ac:dyDescent="0.25">
      <c r="B51" s="7"/>
      <c r="C51" s="112"/>
      <c r="D51" s="11"/>
      <c r="E51" s="8"/>
      <c r="F51" s="33"/>
      <c r="G51" s="33"/>
      <c r="H51" s="8"/>
      <c r="I51" s="74" t="s">
        <v>7</v>
      </c>
      <c r="J51" s="90"/>
      <c r="K51" s="1"/>
      <c r="L51" s="67" t="s">
        <v>101</v>
      </c>
      <c r="M51" s="67">
        <v>99.9</v>
      </c>
      <c r="N51" s="68">
        <f>M51-(M51*20%)</f>
        <v>79.92</v>
      </c>
      <c r="O51" s="68">
        <f>M51-(M51*30%)</f>
        <v>69.930000000000007</v>
      </c>
      <c r="P51" s="68">
        <f>M51-(M51*35%)</f>
        <v>64.935000000000002</v>
      </c>
      <c r="Q51" s="68">
        <f>M51-(M51*38%)</f>
        <v>61.938000000000002</v>
      </c>
    </row>
    <row r="52" spans="2:17" ht="15.75" thickBot="1" x14ac:dyDescent="0.3">
      <c r="B52" s="14"/>
      <c r="C52" s="113"/>
      <c r="D52" s="15"/>
      <c r="E52" s="19" t="s">
        <v>8</v>
      </c>
      <c r="F52" s="34">
        <f>SUM(F46:F51)</f>
        <v>120.8155</v>
      </c>
      <c r="G52" s="78"/>
      <c r="H52" s="79">
        <f>SUM(H46:H51)</f>
        <v>185.87</v>
      </c>
      <c r="I52" s="75">
        <f>H52-F52</f>
        <v>65.054500000000004</v>
      </c>
      <c r="J52" s="91"/>
      <c r="K52" s="1"/>
      <c r="L52" s="97" t="s">
        <v>108</v>
      </c>
      <c r="M52" s="67">
        <v>99.9</v>
      </c>
      <c r="N52" s="68">
        <f>M52-(M52*20%)</f>
        <v>79.92</v>
      </c>
      <c r="O52" s="68">
        <f>M52-(M52*30%)</f>
        <v>69.930000000000007</v>
      </c>
      <c r="P52" s="68">
        <f>M52-(M52*35%)</f>
        <v>64.935000000000002</v>
      </c>
      <c r="Q52" s="68">
        <f>M52-(M52*38%)</f>
        <v>61.938000000000002</v>
      </c>
    </row>
    <row r="53" spans="2:17" ht="15" customHeight="1" thickBot="1" x14ac:dyDescent="0.3">
      <c r="K53" s="1"/>
      <c r="L53" s="67" t="s">
        <v>81</v>
      </c>
      <c r="M53" s="67">
        <v>99.99</v>
      </c>
      <c r="N53" s="68">
        <f>M53-(M53*20%)</f>
        <v>79.99199999999999</v>
      </c>
      <c r="O53" s="68">
        <f>M53-(M53*30%)</f>
        <v>69.992999999999995</v>
      </c>
      <c r="P53" s="68">
        <f>M53-(M53*35%)</f>
        <v>64.993499999999997</v>
      </c>
      <c r="Q53" s="68">
        <f>M53-(M53*38%)</f>
        <v>61.993799999999993</v>
      </c>
    </row>
    <row r="54" spans="2:17" x14ac:dyDescent="0.25">
      <c r="B54" s="49" t="s">
        <v>69</v>
      </c>
      <c r="C54" s="86" t="s">
        <v>73</v>
      </c>
      <c r="D54" s="50"/>
      <c r="E54" s="50"/>
      <c r="F54" s="51"/>
      <c r="G54" s="51"/>
      <c r="H54" s="50"/>
      <c r="I54" s="52"/>
      <c r="J54" s="53" t="s">
        <v>16</v>
      </c>
      <c r="K54" s="1"/>
      <c r="L54" s="67" t="s">
        <v>82</v>
      </c>
      <c r="M54" s="67">
        <v>99.99</v>
      </c>
      <c r="N54" s="68">
        <f>M54-(M54*20%)</f>
        <v>79.99199999999999</v>
      </c>
      <c r="O54" s="68">
        <f>M54-(M54*30%)</f>
        <v>69.992999999999995</v>
      </c>
      <c r="P54" s="68">
        <f>M54-(M54*35%)</f>
        <v>64.993499999999997</v>
      </c>
      <c r="Q54" s="68">
        <f>M54-(M54*38%)</f>
        <v>61.993799999999993</v>
      </c>
    </row>
    <row r="55" spans="2:17" x14ac:dyDescent="0.25">
      <c r="B55" s="7"/>
      <c r="C55" s="112" t="s">
        <v>130</v>
      </c>
      <c r="D55" s="8" t="s">
        <v>0</v>
      </c>
      <c r="E55" s="8" t="s">
        <v>1</v>
      </c>
      <c r="F55" s="33" t="s">
        <v>2</v>
      </c>
      <c r="G55" s="33" t="s">
        <v>28</v>
      </c>
      <c r="H55" s="8" t="s">
        <v>55</v>
      </c>
      <c r="I55" s="29"/>
      <c r="J55" s="90" t="s">
        <v>121</v>
      </c>
      <c r="K55" s="1"/>
      <c r="L55" s="67" t="s">
        <v>83</v>
      </c>
      <c r="M55" s="67">
        <v>99.99</v>
      </c>
      <c r="N55" s="68">
        <f>M55-(M55*20%)</f>
        <v>79.99199999999999</v>
      </c>
      <c r="O55" s="68">
        <f>M55-(M55*30%)</f>
        <v>69.992999999999995</v>
      </c>
      <c r="P55" s="68">
        <f>M55-(M55*35%)</f>
        <v>64.993499999999997</v>
      </c>
      <c r="Q55" s="68">
        <f>M55-(M55*38%)</f>
        <v>61.993799999999993</v>
      </c>
    </row>
    <row r="56" spans="2:17" x14ac:dyDescent="0.25">
      <c r="B56" s="10" t="s">
        <v>86</v>
      </c>
      <c r="C56" s="112"/>
      <c r="D56" s="97">
        <f>G56-(G56*38%)</f>
        <v>12.393799999999999</v>
      </c>
      <c r="E56" s="8">
        <v>5</v>
      </c>
      <c r="F56" s="33">
        <f>D56*E56</f>
        <v>61.968999999999994</v>
      </c>
      <c r="G56" s="8">
        <v>19.989999999999998</v>
      </c>
      <c r="H56" s="8">
        <f>G56*E56</f>
        <v>99.949999999999989</v>
      </c>
      <c r="I56" s="29"/>
      <c r="J56" s="90"/>
      <c r="K56" s="1"/>
      <c r="L56" s="67" t="s">
        <v>103</v>
      </c>
      <c r="M56" s="67">
        <v>104.9</v>
      </c>
      <c r="N56" s="68">
        <f>M56-(M56*20%)</f>
        <v>83.92</v>
      </c>
      <c r="O56" s="68">
        <f>M56-(M56*30%)</f>
        <v>73.430000000000007</v>
      </c>
      <c r="P56" s="68">
        <f>M56-(M56*35%)</f>
        <v>68.185000000000002</v>
      </c>
      <c r="Q56" s="68">
        <f>M56-(M56*38%)</f>
        <v>65.038000000000011</v>
      </c>
    </row>
    <row r="57" spans="2:17" x14ac:dyDescent="0.25">
      <c r="B57" s="107" t="s">
        <v>89</v>
      </c>
      <c r="C57" s="112"/>
      <c r="D57" s="97">
        <f t="shared" ref="D57:D59" si="9">G57-(G57*38%)</f>
        <v>16.733799999999999</v>
      </c>
      <c r="E57" s="8">
        <v>1</v>
      </c>
      <c r="F57" s="33">
        <f t="shared" ref="F57:F59" si="10">D57*E57</f>
        <v>16.733799999999999</v>
      </c>
      <c r="G57" s="33">
        <v>26.99</v>
      </c>
      <c r="H57" s="8">
        <f t="shared" ref="H57:H61" si="11">G57*E57</f>
        <v>26.99</v>
      </c>
      <c r="I57" s="29"/>
      <c r="J57" s="90"/>
      <c r="K57" s="1"/>
      <c r="L57" s="97" t="s">
        <v>109</v>
      </c>
      <c r="M57" s="67">
        <v>109.9</v>
      </c>
      <c r="N57" s="68">
        <f>M57-(M57*20%)</f>
        <v>87.92</v>
      </c>
      <c r="O57" s="68">
        <f>M57-(M57*30%)</f>
        <v>76.930000000000007</v>
      </c>
      <c r="P57" s="68">
        <f>M57-(M57*35%)</f>
        <v>71.435000000000002</v>
      </c>
      <c r="Q57" s="68">
        <f>M57-(M57*38%)</f>
        <v>68.138000000000005</v>
      </c>
    </row>
    <row r="58" spans="2:17" x14ac:dyDescent="0.25">
      <c r="B58" s="7" t="s">
        <v>27</v>
      </c>
      <c r="C58" s="112"/>
      <c r="D58" s="97">
        <f t="shared" si="9"/>
        <v>21.073799999999999</v>
      </c>
      <c r="E58" s="8">
        <v>1</v>
      </c>
      <c r="F58" s="33">
        <f t="shared" si="10"/>
        <v>21.073799999999999</v>
      </c>
      <c r="G58" s="24">
        <v>33.99</v>
      </c>
      <c r="H58" s="8">
        <f t="shared" si="11"/>
        <v>33.99</v>
      </c>
      <c r="I58" s="29"/>
      <c r="J58" s="90"/>
      <c r="K58" s="1"/>
      <c r="L58" s="97" t="s">
        <v>111</v>
      </c>
      <c r="M58" s="67">
        <v>109.9</v>
      </c>
      <c r="N58" s="68">
        <f>M58-(M58*20%)</f>
        <v>87.92</v>
      </c>
      <c r="O58" s="68">
        <f>M58-(M58*30%)</f>
        <v>76.930000000000007</v>
      </c>
      <c r="P58" s="68">
        <f>M58-(M58*35%)</f>
        <v>71.435000000000002</v>
      </c>
      <c r="Q58" s="68">
        <f>M58-(M58*38%)</f>
        <v>68.138000000000005</v>
      </c>
    </row>
    <row r="59" spans="2:17" x14ac:dyDescent="0.25">
      <c r="B59" s="7" t="s">
        <v>103</v>
      </c>
      <c r="C59" s="112"/>
      <c r="D59" s="97">
        <f t="shared" si="9"/>
        <v>65.038000000000011</v>
      </c>
      <c r="E59" s="8">
        <v>1</v>
      </c>
      <c r="F59" s="33">
        <f t="shared" si="10"/>
        <v>65.038000000000011</v>
      </c>
      <c r="G59" s="67">
        <v>104.9</v>
      </c>
      <c r="H59" s="8">
        <f t="shared" si="11"/>
        <v>104.9</v>
      </c>
      <c r="I59" s="29"/>
      <c r="J59" s="90"/>
      <c r="K59" s="1"/>
      <c r="L59" s="97" t="s">
        <v>40</v>
      </c>
      <c r="M59" s="67">
        <v>128.9</v>
      </c>
      <c r="N59" s="68">
        <f>M59-(M59*20%)</f>
        <v>103.12</v>
      </c>
      <c r="O59" s="68">
        <f>M59-(M59*30%)</f>
        <v>90.23</v>
      </c>
      <c r="P59" s="68">
        <f>M59-(M59*35%)</f>
        <v>83.784999999999997</v>
      </c>
      <c r="Q59" s="68">
        <f>M59-(M59*38%)</f>
        <v>79.918000000000006</v>
      </c>
    </row>
    <row r="60" spans="2:17" x14ac:dyDescent="0.25">
      <c r="B60" s="7" t="s">
        <v>101</v>
      </c>
      <c r="C60" s="112"/>
      <c r="D60" s="97">
        <f t="shared" ref="D60" si="12">G60-(G60*38%)</f>
        <v>61.938000000000002</v>
      </c>
      <c r="E60" s="8">
        <v>1</v>
      </c>
      <c r="F60" s="33">
        <f t="shared" ref="F60" si="13">D60*E60</f>
        <v>61.938000000000002</v>
      </c>
      <c r="G60" s="67">
        <v>99.9</v>
      </c>
      <c r="H60" s="8">
        <f t="shared" si="11"/>
        <v>99.9</v>
      </c>
      <c r="I60" s="29"/>
      <c r="J60" s="90"/>
      <c r="L60" s="97" t="s">
        <v>39</v>
      </c>
      <c r="M60" s="67">
        <v>128.9</v>
      </c>
      <c r="N60" s="68">
        <f>M60-(M60*20%)</f>
        <v>103.12</v>
      </c>
      <c r="O60" s="68">
        <f>M60-(M60*30%)</f>
        <v>90.23</v>
      </c>
      <c r="P60" s="68">
        <f>M60-(M60*35%)</f>
        <v>83.784999999999997</v>
      </c>
      <c r="Q60" s="68">
        <f>M60-(M60*38%)</f>
        <v>79.918000000000006</v>
      </c>
    </row>
    <row r="61" spans="2:17" x14ac:dyDescent="0.25">
      <c r="B61" s="7" t="s">
        <v>91</v>
      </c>
      <c r="C61" s="112"/>
      <c r="D61" s="97">
        <f t="shared" ref="D61" si="14">G61-(G61*38%)</f>
        <v>24.1738</v>
      </c>
      <c r="E61" s="8">
        <v>1</v>
      </c>
      <c r="F61" s="33">
        <f t="shared" ref="F61" si="15">D61*E61</f>
        <v>24.1738</v>
      </c>
      <c r="G61" s="67">
        <v>38.99</v>
      </c>
      <c r="H61" s="8">
        <f t="shared" si="11"/>
        <v>38.99</v>
      </c>
      <c r="I61" s="29"/>
      <c r="J61" s="90"/>
      <c r="K61" s="1"/>
      <c r="L61" s="67" t="s">
        <v>94</v>
      </c>
      <c r="M61" s="67">
        <v>129.9</v>
      </c>
      <c r="N61" s="68">
        <f>M61-(M61*20%)</f>
        <v>103.92</v>
      </c>
      <c r="O61" s="68">
        <f>M61-(M61*30%)</f>
        <v>90.93</v>
      </c>
      <c r="P61" s="68">
        <f>M61-(M61*35%)</f>
        <v>84.435000000000002</v>
      </c>
      <c r="Q61" s="68">
        <f>M61-(M61*38%)</f>
        <v>80.538000000000011</v>
      </c>
    </row>
    <row r="62" spans="2:17" ht="12.75" customHeight="1" x14ac:dyDescent="0.25">
      <c r="B62" s="7"/>
      <c r="C62" s="112"/>
      <c r="D62" s="18"/>
      <c r="E62" s="24"/>
      <c r="F62" s="33"/>
      <c r="G62" s="33"/>
      <c r="H62" s="8"/>
      <c r="I62" s="29"/>
      <c r="J62" s="90"/>
      <c r="K62" s="1"/>
      <c r="L62" s="67" t="s">
        <v>84</v>
      </c>
      <c r="M62" s="67">
        <v>135.9</v>
      </c>
      <c r="N62" s="68">
        <f>M62-(M62*20%)</f>
        <v>108.72</v>
      </c>
      <c r="O62" s="68">
        <f>M62-(M62*30%)</f>
        <v>95.13</v>
      </c>
      <c r="P62" s="68">
        <f>M62-(M62*35%)</f>
        <v>88.335000000000008</v>
      </c>
      <c r="Q62" s="68">
        <f>M62-(M62*38%)</f>
        <v>84.25800000000001</v>
      </c>
    </row>
    <row r="63" spans="2:17" x14ac:dyDescent="0.25">
      <c r="B63" s="7"/>
      <c r="C63" s="112"/>
      <c r="D63" s="18"/>
      <c r="E63" s="24"/>
      <c r="F63" s="33"/>
      <c r="G63" s="33"/>
      <c r="H63" s="8"/>
      <c r="I63" s="76" t="s">
        <v>7</v>
      </c>
      <c r="J63" s="90"/>
      <c r="K63" s="2"/>
      <c r="L63" s="67" t="s">
        <v>79</v>
      </c>
      <c r="M63" s="67">
        <v>169.9</v>
      </c>
      <c r="N63" s="68">
        <f>M63-(M63*20%)</f>
        <v>135.92000000000002</v>
      </c>
      <c r="O63" s="68">
        <f>M63-(M63*30%)</f>
        <v>118.93</v>
      </c>
      <c r="P63" s="68">
        <f>M63-(M63*35%)</f>
        <v>110.435</v>
      </c>
      <c r="Q63" s="68">
        <f>M63-(M63*38%)</f>
        <v>105.33800000000001</v>
      </c>
    </row>
    <row r="64" spans="2:17" ht="15.75" thickBot="1" x14ac:dyDescent="0.3">
      <c r="B64" s="14"/>
      <c r="C64" s="113"/>
      <c r="D64" s="15"/>
      <c r="E64" s="19" t="s">
        <v>8</v>
      </c>
      <c r="F64" s="34">
        <f>SUM(F56:F63)</f>
        <v>250.92640000000003</v>
      </c>
      <c r="G64" s="78"/>
      <c r="H64" s="34">
        <f>SUM(H56:H63)</f>
        <v>404.72</v>
      </c>
      <c r="I64" s="77">
        <f>H64-F64</f>
        <v>153.7936</v>
      </c>
      <c r="J64" s="91"/>
      <c r="K64" s="1"/>
      <c r="L64" s="67" t="s">
        <v>102</v>
      </c>
      <c r="M64" s="67">
        <v>169.9</v>
      </c>
      <c r="N64" s="68">
        <f>M64-(M64*20%)</f>
        <v>135.92000000000002</v>
      </c>
      <c r="O64" s="68">
        <f>M64-(M64*30%)</f>
        <v>118.93</v>
      </c>
      <c r="P64" s="68">
        <f>M64-(M64*35%)</f>
        <v>110.435</v>
      </c>
      <c r="Q64" s="68">
        <f>M64-(M64*38%)</f>
        <v>105.33800000000001</v>
      </c>
    </row>
    <row r="65" spans="2:17" ht="15.75" thickBot="1" x14ac:dyDescent="0.3">
      <c r="K65" s="1"/>
      <c r="L65" s="97" t="s">
        <v>110</v>
      </c>
      <c r="M65" s="67">
        <v>249.9</v>
      </c>
      <c r="N65" s="68">
        <f>M65-(M65*20%)</f>
        <v>199.92000000000002</v>
      </c>
      <c r="O65" s="68">
        <f>M65-(M65*30%)</f>
        <v>174.93</v>
      </c>
      <c r="P65" s="68">
        <f>M65-(M65*35%)</f>
        <v>162.435</v>
      </c>
      <c r="Q65" s="68">
        <f>M65-(M65*38%)</f>
        <v>154.93799999999999</v>
      </c>
    </row>
    <row r="66" spans="2:17" ht="15.75" thickBot="1" x14ac:dyDescent="0.3">
      <c r="B66" s="22" t="s">
        <v>70</v>
      </c>
      <c r="C66" s="87" t="s">
        <v>73</v>
      </c>
      <c r="D66" s="23"/>
      <c r="E66" s="23"/>
      <c r="F66" s="37"/>
      <c r="G66" s="37"/>
      <c r="H66" s="23"/>
      <c r="I66" s="31"/>
      <c r="J66" s="39" t="s">
        <v>15</v>
      </c>
      <c r="K66" s="1"/>
      <c r="L66" s="67" t="s">
        <v>80</v>
      </c>
      <c r="M66" s="67">
        <v>329.9</v>
      </c>
      <c r="N66" s="68">
        <f>M66-(M66*20%)</f>
        <v>263.91999999999996</v>
      </c>
      <c r="O66" s="68">
        <f>M66-(M66*30%)</f>
        <v>230.93</v>
      </c>
      <c r="P66" s="68">
        <f>M66-(M66*35%)</f>
        <v>214.435</v>
      </c>
      <c r="Q66" s="68">
        <f>M66-(M66*38%)</f>
        <v>204.53799999999998</v>
      </c>
    </row>
    <row r="67" spans="2:17" x14ac:dyDescent="0.25">
      <c r="B67" s="7"/>
      <c r="C67" s="112" t="s">
        <v>130</v>
      </c>
      <c r="D67" s="8" t="s">
        <v>0</v>
      </c>
      <c r="E67" s="8" t="s">
        <v>1</v>
      </c>
      <c r="F67" s="33" t="s">
        <v>2</v>
      </c>
      <c r="G67" s="33" t="s">
        <v>28</v>
      </c>
      <c r="H67" s="8" t="s">
        <v>55</v>
      </c>
      <c r="I67" s="33"/>
      <c r="J67" s="96" t="s">
        <v>122</v>
      </c>
      <c r="K67" s="1"/>
      <c r="L67" s="3"/>
    </row>
    <row r="68" spans="2:17" x14ac:dyDescent="0.25">
      <c r="B68" s="10" t="s">
        <v>86</v>
      </c>
      <c r="C68" s="112"/>
      <c r="D68" s="97">
        <v>12.393799999999999</v>
      </c>
      <c r="E68" s="8">
        <v>6</v>
      </c>
      <c r="F68" s="33">
        <f>D68*E68</f>
        <v>74.362799999999993</v>
      </c>
      <c r="G68" s="8">
        <v>19.989999999999998</v>
      </c>
      <c r="H68" s="8">
        <v>99.95</v>
      </c>
      <c r="I68" s="33"/>
      <c r="J68" s="90"/>
      <c r="K68" s="1"/>
      <c r="L68" s="3"/>
    </row>
    <row r="69" spans="2:17" x14ac:dyDescent="0.25">
      <c r="B69" s="107" t="s">
        <v>89</v>
      </c>
      <c r="C69" s="112"/>
      <c r="D69" s="97">
        <v>16.733799999999999</v>
      </c>
      <c r="E69" s="8">
        <v>1</v>
      </c>
      <c r="F69" s="33">
        <v>16.733799999999999</v>
      </c>
      <c r="G69" s="33">
        <v>26.99</v>
      </c>
      <c r="H69" s="8">
        <v>26.99</v>
      </c>
      <c r="I69" s="33"/>
      <c r="J69" s="90"/>
      <c r="K69" s="2"/>
    </row>
    <row r="70" spans="2:17" x14ac:dyDescent="0.25">
      <c r="B70" s="7" t="s">
        <v>27</v>
      </c>
      <c r="C70" s="112"/>
      <c r="D70" s="97">
        <v>21.073799999999999</v>
      </c>
      <c r="E70" s="8">
        <v>1</v>
      </c>
      <c r="F70" s="33">
        <v>21.073799999999999</v>
      </c>
      <c r="G70" s="24">
        <v>33.99</v>
      </c>
      <c r="H70" s="8">
        <v>33.99</v>
      </c>
      <c r="I70" s="33"/>
      <c r="J70" s="90"/>
      <c r="K70" s="2"/>
    </row>
    <row r="71" spans="2:17" x14ac:dyDescent="0.25">
      <c r="B71" s="7" t="s">
        <v>103</v>
      </c>
      <c r="C71" s="112"/>
      <c r="D71" s="97">
        <v>65.038000000000011</v>
      </c>
      <c r="E71" s="8">
        <v>1</v>
      </c>
      <c r="F71" s="33">
        <v>65.038000000000011</v>
      </c>
      <c r="G71" s="67">
        <v>104.9</v>
      </c>
      <c r="H71" s="8">
        <v>104.9</v>
      </c>
      <c r="I71" s="33"/>
      <c r="J71" s="90"/>
    </row>
    <row r="72" spans="2:17" x14ac:dyDescent="0.25">
      <c r="B72" s="7" t="s">
        <v>101</v>
      </c>
      <c r="C72" s="112"/>
      <c r="D72" s="11">
        <v>61.938000000000002</v>
      </c>
      <c r="E72" s="8">
        <v>1</v>
      </c>
      <c r="F72" s="33">
        <v>61.938000000000002</v>
      </c>
      <c r="G72" s="8">
        <v>99.9</v>
      </c>
      <c r="H72" s="8">
        <v>99.9</v>
      </c>
      <c r="I72" s="33"/>
      <c r="J72" s="90"/>
      <c r="L72" s="3"/>
    </row>
    <row r="73" spans="2:17" x14ac:dyDescent="0.25">
      <c r="B73" s="7" t="s">
        <v>91</v>
      </c>
      <c r="C73" s="112"/>
      <c r="D73" s="11">
        <v>24.1738</v>
      </c>
      <c r="E73" s="8">
        <v>1</v>
      </c>
      <c r="F73" s="33">
        <v>24.1738</v>
      </c>
      <c r="G73" s="8">
        <v>38.99</v>
      </c>
      <c r="H73" s="8">
        <v>38.99</v>
      </c>
      <c r="I73" s="33"/>
      <c r="J73" s="90"/>
      <c r="K73" s="1"/>
      <c r="L73" s="3"/>
    </row>
    <row r="74" spans="2:17" ht="15" customHeight="1" x14ac:dyDescent="0.25">
      <c r="B74" s="7" t="s">
        <v>81</v>
      </c>
      <c r="C74" s="112"/>
      <c r="D74" s="97">
        <f t="shared" ref="D74" si="16">G74-(G74*38%)</f>
        <v>61.993799999999993</v>
      </c>
      <c r="E74" s="8">
        <v>1</v>
      </c>
      <c r="F74" s="33">
        <f t="shared" ref="F74" si="17">D74*E74</f>
        <v>61.993799999999993</v>
      </c>
      <c r="G74" s="67">
        <v>99.99</v>
      </c>
      <c r="H74" s="8">
        <f>G74*E74</f>
        <v>99.99</v>
      </c>
      <c r="I74" s="33"/>
      <c r="J74" s="90"/>
      <c r="K74" s="1"/>
      <c r="L74" s="3"/>
    </row>
    <row r="75" spans="2:17" x14ac:dyDescent="0.25">
      <c r="B75" s="7" t="s">
        <v>107</v>
      </c>
      <c r="C75" s="112"/>
      <c r="D75" s="97">
        <f t="shared" ref="D75:D76" si="18">G75-(G75*38%)</f>
        <v>43.338000000000008</v>
      </c>
      <c r="E75" s="8">
        <v>1</v>
      </c>
      <c r="F75" s="33">
        <f t="shared" ref="F75:F76" si="19">D75*E75</f>
        <v>43.338000000000008</v>
      </c>
      <c r="G75" s="67">
        <v>69.900000000000006</v>
      </c>
      <c r="H75" s="8">
        <f>G75*E75</f>
        <v>69.900000000000006</v>
      </c>
      <c r="I75" s="33"/>
      <c r="J75" s="90"/>
      <c r="K75" s="2"/>
      <c r="L75" s="3"/>
    </row>
    <row r="76" spans="2:17" x14ac:dyDescent="0.25">
      <c r="B76" s="7" t="s">
        <v>85</v>
      </c>
      <c r="C76" s="112"/>
      <c r="D76" s="97">
        <f t="shared" si="18"/>
        <v>61.938000000000002</v>
      </c>
      <c r="E76" s="8">
        <v>1</v>
      </c>
      <c r="F76" s="33">
        <f t="shared" si="19"/>
        <v>61.938000000000002</v>
      </c>
      <c r="G76" s="67">
        <v>99.9</v>
      </c>
      <c r="H76" s="8">
        <f>G76*E76</f>
        <v>99.9</v>
      </c>
      <c r="I76" s="33"/>
      <c r="J76" s="90"/>
      <c r="K76" s="1"/>
      <c r="L76" s="3"/>
    </row>
    <row r="77" spans="2:17" x14ac:dyDescent="0.25">
      <c r="B77" s="7"/>
      <c r="C77" s="112"/>
      <c r="D77" s="18"/>
      <c r="E77" s="24"/>
      <c r="F77" s="33"/>
      <c r="G77" s="33"/>
      <c r="H77" s="24"/>
      <c r="I77" s="33"/>
      <c r="J77" s="90"/>
      <c r="K77" s="1"/>
      <c r="L77" s="3"/>
    </row>
    <row r="78" spans="2:17" x14ac:dyDescent="0.25">
      <c r="B78" s="7"/>
      <c r="C78" s="112"/>
      <c r="D78" s="18"/>
      <c r="E78" s="24"/>
      <c r="F78" s="33"/>
      <c r="G78" s="8"/>
      <c r="H78" s="8"/>
      <c r="I78" s="76" t="s">
        <v>7</v>
      </c>
      <c r="J78" s="90"/>
      <c r="K78" s="1"/>
      <c r="L78" s="3"/>
    </row>
    <row r="79" spans="2:17" ht="15.75" thickBot="1" x14ac:dyDescent="0.3">
      <c r="B79" s="14"/>
      <c r="C79" s="113"/>
      <c r="D79" s="15"/>
      <c r="E79" s="19" t="s">
        <v>8</v>
      </c>
      <c r="F79" s="34">
        <f>SUM(F68:F78)</f>
        <v>430.59</v>
      </c>
      <c r="G79" s="40"/>
      <c r="H79" s="34">
        <f>SUM(H68:H78)</f>
        <v>674.51</v>
      </c>
      <c r="I79" s="80">
        <f>H79-F79</f>
        <v>243.92000000000002</v>
      </c>
      <c r="J79" s="91"/>
      <c r="K79" s="1"/>
      <c r="L79" s="3"/>
    </row>
    <row r="80" spans="2:17" x14ac:dyDescent="0.25">
      <c r="K80" s="1"/>
      <c r="L80" s="3"/>
    </row>
    <row r="81" spans="2:12" x14ac:dyDescent="0.25">
      <c r="K81" s="1"/>
      <c r="L81" s="3"/>
    </row>
    <row r="82" spans="2:12" x14ac:dyDescent="0.25">
      <c r="K82" s="1"/>
      <c r="L82" s="3"/>
    </row>
    <row r="83" spans="2:12" x14ac:dyDescent="0.25">
      <c r="K83" s="2"/>
      <c r="L83" s="3"/>
    </row>
    <row r="84" spans="2:12" x14ac:dyDescent="0.25">
      <c r="K84" s="2"/>
      <c r="L84" s="3"/>
    </row>
    <row r="85" spans="2:12" x14ac:dyDescent="0.25">
      <c r="K85" s="2"/>
      <c r="L85" s="3"/>
    </row>
    <row r="86" spans="2:12" x14ac:dyDescent="0.25">
      <c r="K86" s="2"/>
      <c r="L86" s="3"/>
    </row>
    <row r="87" spans="2:12" x14ac:dyDescent="0.25">
      <c r="B87" s="8"/>
      <c r="C87" s="8"/>
      <c r="D87" s="8"/>
      <c r="E87" s="8"/>
      <c r="F87" s="33"/>
      <c r="G87" s="33"/>
      <c r="H87" s="12"/>
      <c r="I87" s="33"/>
      <c r="J87" s="48"/>
      <c r="K87" s="2"/>
      <c r="L87" s="3"/>
    </row>
    <row r="88" spans="2:12" ht="15" hidden="1" customHeight="1" x14ac:dyDescent="0.25">
      <c r="B88" s="24" t="s">
        <v>56</v>
      </c>
      <c r="C88" s="24"/>
      <c r="D88" s="67">
        <v>19.989999999999998</v>
      </c>
      <c r="E88" s="68">
        <v>13.7</v>
      </c>
      <c r="F88" s="68">
        <v>11.99</v>
      </c>
      <c r="G88" s="68">
        <v>11.13</v>
      </c>
      <c r="H88" s="68">
        <v>10.62</v>
      </c>
      <c r="I88" s="33"/>
      <c r="J88" s="48"/>
      <c r="K88" s="2"/>
      <c r="L88" s="3"/>
    </row>
    <row r="89" spans="2:12" ht="15" hidden="1" customHeight="1" x14ac:dyDescent="0.25">
      <c r="K89" s="1"/>
      <c r="L89" s="3"/>
    </row>
    <row r="90" spans="2:12" ht="15" hidden="1" customHeight="1" x14ac:dyDescent="0.25">
      <c r="B90" s="4" t="s">
        <v>9</v>
      </c>
      <c r="C90" s="83"/>
      <c r="D90" s="5"/>
      <c r="E90" s="5"/>
      <c r="F90" s="32"/>
      <c r="G90" s="32"/>
      <c r="H90" s="5"/>
      <c r="I90" s="6"/>
      <c r="J90" s="41" t="s">
        <v>11</v>
      </c>
      <c r="K90" s="1"/>
    </row>
    <row r="91" spans="2:12" ht="15" hidden="1" customHeight="1" x14ac:dyDescent="0.25">
      <c r="B91" s="7"/>
      <c r="C91" s="8"/>
      <c r="D91" s="8" t="s">
        <v>10</v>
      </c>
      <c r="E91" s="8" t="s">
        <v>1</v>
      </c>
      <c r="F91" s="33" t="s">
        <v>8</v>
      </c>
      <c r="G91" s="33"/>
      <c r="H91" s="24" t="s">
        <v>57</v>
      </c>
      <c r="I91" s="9" t="s">
        <v>7</v>
      </c>
      <c r="J91" s="94" t="s">
        <v>61</v>
      </c>
    </row>
    <row r="92" spans="2:12" ht="15.75" hidden="1" customHeight="1" thickBot="1" x14ac:dyDescent="0.3">
      <c r="B92" s="14" t="s">
        <v>6</v>
      </c>
      <c r="C92" s="15"/>
      <c r="D92" s="15">
        <v>13.7</v>
      </c>
      <c r="E92" s="15">
        <v>11</v>
      </c>
      <c r="F92" s="46">
        <f>D92*E92</f>
        <v>150.69999999999999</v>
      </c>
      <c r="G92" s="62">
        <v>19.989999999999998</v>
      </c>
      <c r="H92" s="64">
        <f>G92*E92</f>
        <v>219.89</v>
      </c>
      <c r="I92" s="47">
        <f>H92-F92</f>
        <v>69.19</v>
      </c>
      <c r="J92" s="95"/>
    </row>
    <row r="93" spans="2:12" ht="15" hidden="1" customHeight="1" x14ac:dyDescent="0.25"/>
    <row r="94" spans="2:12" ht="15" hidden="1" customHeight="1" x14ac:dyDescent="0.25">
      <c r="B94" s="16" t="s">
        <v>3</v>
      </c>
      <c r="C94" s="84"/>
      <c r="D94" s="17"/>
      <c r="E94" s="17"/>
      <c r="F94" s="35"/>
      <c r="G94" s="35"/>
      <c r="H94" s="17"/>
      <c r="I94" s="30"/>
      <c r="J94" s="42" t="s">
        <v>12</v>
      </c>
    </row>
    <row r="95" spans="2:12" ht="15" hidden="1" customHeight="1" x14ac:dyDescent="0.25">
      <c r="B95" s="7"/>
      <c r="C95" s="8"/>
      <c r="D95" s="8" t="s">
        <v>10</v>
      </c>
      <c r="E95" s="8" t="s">
        <v>1</v>
      </c>
      <c r="F95" s="33" t="s">
        <v>8</v>
      </c>
      <c r="G95" s="33"/>
      <c r="H95" s="24" t="s">
        <v>57</v>
      </c>
      <c r="I95" s="9" t="s">
        <v>7</v>
      </c>
      <c r="J95" s="94" t="s">
        <v>61</v>
      </c>
    </row>
    <row r="96" spans="2:12" ht="15.75" hidden="1" customHeight="1" thickBot="1" x14ac:dyDescent="0.3">
      <c r="B96" s="14" t="s">
        <v>6</v>
      </c>
      <c r="C96" s="15"/>
      <c r="D96" s="15">
        <v>11.99</v>
      </c>
      <c r="E96" s="15">
        <v>12</v>
      </c>
      <c r="F96" s="46">
        <f>D96*E96</f>
        <v>143.88</v>
      </c>
      <c r="G96" s="62">
        <v>19.989999999999998</v>
      </c>
      <c r="H96" s="64">
        <f>G96*E96</f>
        <v>239.88</v>
      </c>
      <c r="I96" s="47">
        <f>H96-F96</f>
        <v>96</v>
      </c>
      <c r="J96" s="95"/>
    </row>
    <row r="97" spans="2:10" ht="15" hidden="1" customHeight="1" x14ac:dyDescent="0.25"/>
    <row r="98" spans="2:10" ht="15" hidden="1" customHeight="1" x14ac:dyDescent="0.25">
      <c r="B98" s="20" t="s">
        <v>4</v>
      </c>
      <c r="C98" s="85"/>
      <c r="D98" s="21"/>
      <c r="E98" s="21"/>
      <c r="F98" s="36"/>
      <c r="G98" s="36"/>
      <c r="H98" s="21"/>
      <c r="I98" s="36"/>
      <c r="J98" s="43" t="s">
        <v>13</v>
      </c>
    </row>
    <row r="99" spans="2:10" ht="15" hidden="1" customHeight="1" x14ac:dyDescent="0.25">
      <c r="B99" s="7"/>
      <c r="C99" s="8"/>
      <c r="D99" s="8" t="s">
        <v>10</v>
      </c>
      <c r="E99" s="8" t="s">
        <v>1</v>
      </c>
      <c r="F99" s="33" t="s">
        <v>8</v>
      </c>
      <c r="G99" s="33"/>
      <c r="H99" s="24" t="s">
        <v>57</v>
      </c>
      <c r="I99" s="9" t="s">
        <v>7</v>
      </c>
      <c r="J99" s="90" t="s">
        <v>61</v>
      </c>
    </row>
    <row r="100" spans="2:10" ht="15.75" hidden="1" customHeight="1" thickBot="1" x14ac:dyDescent="0.3">
      <c r="B100" s="14" t="s">
        <v>6</v>
      </c>
      <c r="C100" s="15"/>
      <c r="D100" s="15">
        <v>11.13</v>
      </c>
      <c r="E100" s="15">
        <v>17</v>
      </c>
      <c r="F100" s="46">
        <f>D100*E100</f>
        <v>189.21</v>
      </c>
      <c r="G100" s="62">
        <v>19.989999999999998</v>
      </c>
      <c r="H100" s="64">
        <f>G100*E100</f>
        <v>339.83</v>
      </c>
      <c r="I100" s="47">
        <f>H100-F100</f>
        <v>150.61999999999998</v>
      </c>
      <c r="J100" s="91"/>
    </row>
    <row r="101" spans="2:10" ht="15" hidden="1" customHeight="1" x14ac:dyDescent="0.25"/>
    <row r="102" spans="2:10" ht="15" hidden="1" customHeight="1" x14ac:dyDescent="0.25">
      <c r="B102" s="49" t="s">
        <v>58</v>
      </c>
      <c r="C102" s="86"/>
      <c r="D102" s="50"/>
      <c r="E102" s="50"/>
      <c r="F102" s="51"/>
      <c r="G102" s="51"/>
      <c r="H102" s="50"/>
      <c r="I102" s="51"/>
      <c r="J102" s="65" t="s">
        <v>14</v>
      </c>
    </row>
    <row r="103" spans="2:10" ht="15" hidden="1" customHeight="1" x14ac:dyDescent="0.25">
      <c r="B103" s="7"/>
      <c r="C103" s="8"/>
      <c r="D103" s="8" t="s">
        <v>10</v>
      </c>
      <c r="E103" s="8" t="s">
        <v>1</v>
      </c>
      <c r="F103" s="33" t="s">
        <v>8</v>
      </c>
      <c r="G103" s="33"/>
      <c r="H103" s="24" t="s">
        <v>57</v>
      </c>
      <c r="I103" s="9" t="s">
        <v>7</v>
      </c>
      <c r="J103" s="90" t="s">
        <v>60</v>
      </c>
    </row>
    <row r="104" spans="2:10" ht="15.75" hidden="1" customHeight="1" thickBot="1" x14ac:dyDescent="0.3">
      <c r="B104" s="14" t="s">
        <v>6</v>
      </c>
      <c r="C104" s="15"/>
      <c r="D104" s="15">
        <v>10.62</v>
      </c>
      <c r="E104" s="15">
        <v>34</v>
      </c>
      <c r="F104" s="46">
        <f>D104*E104</f>
        <v>361.08</v>
      </c>
      <c r="G104" s="62">
        <v>19.989999999999998</v>
      </c>
      <c r="H104" s="64">
        <f>G104*E104</f>
        <v>679.66</v>
      </c>
      <c r="I104" s="47">
        <f>H104-F104</f>
        <v>318.58</v>
      </c>
      <c r="J104" s="91"/>
    </row>
    <row r="105" spans="2:10" ht="15" hidden="1" customHeight="1" x14ac:dyDescent="0.25"/>
    <row r="106" spans="2:10" ht="15" hidden="1" customHeight="1" x14ac:dyDescent="0.25">
      <c r="B106" s="22" t="s">
        <v>59</v>
      </c>
      <c r="C106" s="87"/>
      <c r="D106" s="23"/>
      <c r="E106" s="23"/>
      <c r="F106" s="37"/>
      <c r="G106" s="37"/>
      <c r="H106" s="23"/>
      <c r="I106" s="37"/>
      <c r="J106" s="44" t="s">
        <v>14</v>
      </c>
    </row>
    <row r="107" spans="2:10" ht="15" hidden="1" customHeight="1" x14ac:dyDescent="0.25">
      <c r="B107" s="7"/>
      <c r="C107" s="8"/>
      <c r="D107" s="8" t="s">
        <v>10</v>
      </c>
      <c r="E107" s="8" t="s">
        <v>1</v>
      </c>
      <c r="F107" s="33" t="s">
        <v>8</v>
      </c>
      <c r="G107" s="33"/>
      <c r="H107" s="24" t="s">
        <v>57</v>
      </c>
      <c r="I107" s="9" t="s">
        <v>7</v>
      </c>
      <c r="J107" s="90" t="s">
        <v>62</v>
      </c>
    </row>
    <row r="108" spans="2:10" ht="15.75" hidden="1" customHeight="1" thickBot="1" x14ac:dyDescent="0.3">
      <c r="B108" s="14" t="s">
        <v>6</v>
      </c>
      <c r="C108" s="15"/>
      <c r="D108" s="15">
        <v>10.62</v>
      </c>
      <c r="E108" s="15">
        <v>48</v>
      </c>
      <c r="F108" s="46">
        <f>D108*E108</f>
        <v>509.76</v>
      </c>
      <c r="G108" s="66">
        <v>19.989999999999998</v>
      </c>
      <c r="H108" s="64">
        <f>G108*E108</f>
        <v>959.52</v>
      </c>
      <c r="I108" s="47">
        <f>H108-F108</f>
        <v>449.76</v>
      </c>
      <c r="J108" s="91"/>
    </row>
    <row r="109" spans="2:10" ht="15" hidden="1" customHeight="1" x14ac:dyDescent="0.25"/>
  </sheetData>
  <autoFilter ref="L25:Q54" xr:uid="{AC94B9F9-2A5F-4293-A6D4-5B644E43C5E1}">
    <sortState xmlns:xlrd2="http://schemas.microsoft.com/office/spreadsheetml/2017/richdata2" ref="L26:Q66">
      <sortCondition ref="N25:N54"/>
    </sortState>
  </autoFilter>
  <mergeCells count="15">
    <mergeCell ref="J99:J100"/>
    <mergeCell ref="J103:J104"/>
    <mergeCell ref="J107:J108"/>
    <mergeCell ref="J26:J32"/>
    <mergeCell ref="J35:J41"/>
    <mergeCell ref="J45:J52"/>
    <mergeCell ref="J55:J64"/>
    <mergeCell ref="J67:J79"/>
    <mergeCell ref="J91:J92"/>
    <mergeCell ref="J95:J96"/>
    <mergeCell ref="C55:C64"/>
    <mergeCell ref="C67:C79"/>
    <mergeCell ref="C26:C32"/>
    <mergeCell ref="C35:C41"/>
    <mergeCell ref="C45:C52"/>
  </mergeCells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D381-1DBB-4A70-B2EA-DF0572E544C5}">
  <dimension ref="B3:S109"/>
  <sheetViews>
    <sheetView topLeftCell="A56" zoomScale="69" zoomScaleNormal="69" workbookViewId="0">
      <selection activeCell="B67" sqref="B67:J79"/>
    </sheetView>
  </sheetViews>
  <sheetFormatPr defaultRowHeight="15" x14ac:dyDescent="0.25"/>
  <cols>
    <col min="2" max="2" width="66.42578125" bestFit="1" customWidth="1"/>
    <col min="3" max="3" width="17.42578125" customWidth="1"/>
    <col min="4" max="4" width="23" bestFit="1" customWidth="1"/>
    <col min="5" max="5" width="18.7109375" customWidth="1"/>
    <col min="6" max="7" width="18.7109375" style="27" customWidth="1"/>
    <col min="8" max="8" width="18" bestFit="1" customWidth="1"/>
    <col min="9" max="9" width="18" style="27" bestFit="1" customWidth="1"/>
    <col min="10" max="10" width="51" customWidth="1"/>
    <col min="11" max="11" width="29.7109375" bestFit="1" customWidth="1"/>
    <col min="12" max="12" width="67.5703125" bestFit="1" customWidth="1"/>
    <col min="13" max="17" width="9.140625" customWidth="1"/>
  </cols>
  <sheetData>
    <row r="3" spans="2:11" hidden="1" x14ac:dyDescent="0.25">
      <c r="B3" s="98" t="s">
        <v>112</v>
      </c>
      <c r="C3" s="100" t="s">
        <v>28</v>
      </c>
      <c r="D3" s="99"/>
      <c r="E3" s="99" t="s">
        <v>9</v>
      </c>
      <c r="F3" s="100" t="s">
        <v>3</v>
      </c>
      <c r="G3" s="100"/>
      <c r="H3" s="100"/>
      <c r="I3" s="99"/>
      <c r="J3" s="100" t="s">
        <v>7</v>
      </c>
      <c r="K3" s="101" t="s">
        <v>18</v>
      </c>
    </row>
    <row r="4" spans="2:11" hidden="1" x14ac:dyDescent="0.25">
      <c r="B4" s="7"/>
      <c r="C4" s="8"/>
      <c r="D4" s="8" t="s">
        <v>1</v>
      </c>
      <c r="E4" s="8" t="s">
        <v>0</v>
      </c>
      <c r="F4" s="33" t="s">
        <v>2</v>
      </c>
      <c r="G4" s="33"/>
      <c r="H4" s="8"/>
      <c r="I4" s="8" t="s">
        <v>55</v>
      </c>
      <c r="J4" s="29" t="s">
        <v>114</v>
      </c>
      <c r="K4" s="81"/>
    </row>
    <row r="5" spans="2:11" hidden="1" x14ac:dyDescent="0.25">
      <c r="B5" s="10" t="s">
        <v>86</v>
      </c>
      <c r="C5" s="8">
        <v>19.989999999999998</v>
      </c>
      <c r="D5" s="8">
        <v>2</v>
      </c>
      <c r="E5" s="11">
        <f>N26*$D$5</f>
        <v>175.84</v>
      </c>
      <c r="F5" s="11">
        <f>O26*$D$5</f>
        <v>153.86000000000001</v>
      </c>
      <c r="G5" s="11"/>
      <c r="H5" s="11"/>
      <c r="I5" s="8">
        <f>C5*D5</f>
        <v>39.979999999999997</v>
      </c>
      <c r="J5" s="29">
        <f>I11-E11</f>
        <v>-365.78999999999996</v>
      </c>
      <c r="K5" s="81"/>
    </row>
    <row r="6" spans="2:11" hidden="1" x14ac:dyDescent="0.25">
      <c r="B6" s="103"/>
      <c r="C6" s="104"/>
      <c r="D6" s="105"/>
      <c r="E6" s="13">
        <f>N48*$D$6</f>
        <v>0</v>
      </c>
      <c r="F6" s="13">
        <f>O48*$D$6</f>
        <v>0</v>
      </c>
      <c r="G6" s="13"/>
      <c r="H6" s="13"/>
      <c r="I6" s="8">
        <f>C6*D6</f>
        <v>0</v>
      </c>
      <c r="J6" s="29" t="s">
        <v>115</v>
      </c>
      <c r="K6" s="81"/>
    </row>
    <row r="7" spans="2:11" hidden="1" x14ac:dyDescent="0.25">
      <c r="B7" s="7" t="s">
        <v>27</v>
      </c>
      <c r="C7" s="24">
        <v>33.99</v>
      </c>
      <c r="D7" s="8">
        <v>1</v>
      </c>
      <c r="E7" s="11">
        <f>N31*$D$7</f>
        <v>263.91999999999996</v>
      </c>
      <c r="F7" s="11">
        <f>O31*$D$7</f>
        <v>230.93</v>
      </c>
      <c r="G7" s="11"/>
      <c r="H7" s="11"/>
      <c r="I7" s="8">
        <f>C7*D7</f>
        <v>33.99</v>
      </c>
      <c r="J7" s="29">
        <f>I11-F11</f>
        <v>-310.82000000000005</v>
      </c>
      <c r="K7" s="81"/>
    </row>
    <row r="8" spans="2:11" hidden="1" x14ac:dyDescent="0.25">
      <c r="B8" s="106"/>
      <c r="C8" s="105"/>
      <c r="D8" s="105"/>
      <c r="E8" s="11">
        <f>N54*$D$8</f>
        <v>0</v>
      </c>
      <c r="F8" s="11">
        <f>O54*$D$8</f>
        <v>0</v>
      </c>
      <c r="G8" s="11"/>
      <c r="H8" s="11"/>
      <c r="I8" s="8">
        <f>C8*D8</f>
        <v>0</v>
      </c>
      <c r="J8" s="29"/>
      <c r="K8" s="81"/>
    </row>
    <row r="9" spans="2:11" hidden="1" x14ac:dyDescent="0.25">
      <c r="B9" s="7"/>
      <c r="C9" s="8"/>
      <c r="D9" s="24"/>
      <c r="E9" s="8"/>
      <c r="F9" s="33"/>
      <c r="G9" s="33"/>
      <c r="H9" s="8"/>
      <c r="I9" s="8">
        <f>C9*D9</f>
        <v>0</v>
      </c>
      <c r="J9" s="29"/>
      <c r="K9" s="81"/>
    </row>
    <row r="10" spans="2:11" hidden="1" x14ac:dyDescent="0.25">
      <c r="B10" s="7"/>
      <c r="C10" s="8"/>
      <c r="D10" s="24"/>
      <c r="E10" s="8"/>
      <c r="F10" s="33"/>
      <c r="G10" s="33"/>
      <c r="H10" s="8"/>
      <c r="I10" s="8">
        <f>C10*D10</f>
        <v>0</v>
      </c>
      <c r="J10" s="8"/>
      <c r="K10" s="81"/>
    </row>
    <row r="11" spans="2:11" ht="15.75" hidden="1" thickBot="1" x14ac:dyDescent="0.3">
      <c r="B11" s="14"/>
      <c r="C11" s="78"/>
      <c r="D11" s="15" t="s">
        <v>5</v>
      </c>
      <c r="E11" s="34">
        <f>SUM(E5:E10)</f>
        <v>439.76</v>
      </c>
      <c r="F11" s="34">
        <f>SUM(F5:F10)</f>
        <v>384.79</v>
      </c>
      <c r="G11" s="34"/>
      <c r="H11" s="34"/>
      <c r="I11" s="73">
        <f>SUM(I5:I10)</f>
        <v>73.97</v>
      </c>
      <c r="J11" s="102"/>
      <c r="K11" s="82"/>
    </row>
    <row r="12" spans="2:11" hidden="1" x14ac:dyDescent="0.25"/>
    <row r="13" spans="2:11" hidden="1" x14ac:dyDescent="0.25"/>
    <row r="14" spans="2:11" hidden="1" x14ac:dyDescent="0.25">
      <c r="B14" s="98" t="s">
        <v>112</v>
      </c>
      <c r="C14" s="100" t="s">
        <v>28</v>
      </c>
      <c r="D14" s="99"/>
      <c r="E14" s="99"/>
      <c r="F14" s="100"/>
      <c r="G14" s="100" t="s">
        <v>4</v>
      </c>
      <c r="H14" s="100" t="s">
        <v>113</v>
      </c>
      <c r="I14" s="99"/>
      <c r="J14" s="100" t="s">
        <v>7</v>
      </c>
      <c r="K14" s="101" t="s">
        <v>18</v>
      </c>
    </row>
    <row r="15" spans="2:11" hidden="1" x14ac:dyDescent="0.25">
      <c r="B15" s="7"/>
      <c r="C15" s="8"/>
      <c r="D15" s="8" t="s">
        <v>1</v>
      </c>
      <c r="E15" s="8"/>
      <c r="F15" s="33"/>
      <c r="G15" s="33"/>
      <c r="H15" s="8"/>
      <c r="I15" s="8" t="s">
        <v>55</v>
      </c>
      <c r="J15" s="29"/>
      <c r="K15" s="81"/>
    </row>
    <row r="16" spans="2:11" hidden="1" x14ac:dyDescent="0.25">
      <c r="B16" s="10" t="s">
        <v>86</v>
      </c>
      <c r="C16" s="8">
        <v>19.989999999999998</v>
      </c>
      <c r="D16" s="8">
        <v>2</v>
      </c>
      <c r="E16" s="11"/>
      <c r="F16" s="11"/>
      <c r="G16" s="11">
        <f>P26*$D$16</f>
        <v>142.87</v>
      </c>
      <c r="H16" s="11">
        <f>Q26*$D$16</f>
        <v>136.27600000000001</v>
      </c>
      <c r="I16" s="8">
        <f>C16*D16</f>
        <v>39.979999999999997</v>
      </c>
      <c r="J16" s="29"/>
      <c r="K16" s="81"/>
    </row>
    <row r="17" spans="2:19" hidden="1" x14ac:dyDescent="0.25">
      <c r="B17" s="10" t="s">
        <v>104</v>
      </c>
      <c r="C17" s="33">
        <v>89.9</v>
      </c>
      <c r="D17" s="8">
        <v>1</v>
      </c>
      <c r="E17" s="13"/>
      <c r="F17" s="13"/>
      <c r="G17" s="13">
        <f>P48*$D$17</f>
        <v>23.393500000000003</v>
      </c>
      <c r="H17" s="13">
        <f>Q48*$D$17</f>
        <v>22.313800000000001</v>
      </c>
      <c r="I17" s="8">
        <f>C17*D17</f>
        <v>89.9</v>
      </c>
      <c r="J17" s="29"/>
      <c r="K17" s="81"/>
    </row>
    <row r="18" spans="2:19" hidden="1" x14ac:dyDescent="0.25">
      <c r="B18" s="7" t="s">
        <v>27</v>
      </c>
      <c r="C18" s="24">
        <v>33.99</v>
      </c>
      <c r="D18" s="8">
        <v>1</v>
      </c>
      <c r="E18" s="11"/>
      <c r="F18" s="11"/>
      <c r="G18" s="11">
        <f>P31*$D$18</f>
        <v>214.435</v>
      </c>
      <c r="H18" s="11">
        <f>Q31*$D$18</f>
        <v>204.53799999999998</v>
      </c>
      <c r="I18" s="8">
        <f>C18*D18</f>
        <v>33.99</v>
      </c>
      <c r="J18" s="29"/>
      <c r="K18" s="81"/>
    </row>
    <row r="19" spans="2:19" hidden="1" x14ac:dyDescent="0.25">
      <c r="B19" s="7" t="s">
        <v>82</v>
      </c>
      <c r="C19" s="8">
        <v>99.99</v>
      </c>
      <c r="D19" s="8">
        <v>1</v>
      </c>
      <c r="E19" s="11"/>
      <c r="F19" s="11"/>
      <c r="G19" s="11">
        <f>P54*$D$19</f>
        <v>34.385000000000005</v>
      </c>
      <c r="H19" s="11">
        <f>Q54*$D$19</f>
        <v>32.798000000000002</v>
      </c>
      <c r="I19" s="8">
        <f>C19*D19</f>
        <v>99.99</v>
      </c>
      <c r="J19" s="29" t="s">
        <v>116</v>
      </c>
      <c r="K19" s="81"/>
    </row>
    <row r="20" spans="2:19" hidden="1" x14ac:dyDescent="0.25">
      <c r="B20" s="7"/>
      <c r="C20" s="8"/>
      <c r="D20" s="24"/>
      <c r="E20" s="8"/>
      <c r="F20" s="33"/>
      <c r="G20" s="33"/>
      <c r="H20" s="8"/>
      <c r="I20" s="8">
        <f>C20*D20</f>
        <v>0</v>
      </c>
      <c r="J20" s="29">
        <f>I22-G22</f>
        <v>-151.2235</v>
      </c>
      <c r="K20" s="81"/>
    </row>
    <row r="21" spans="2:19" hidden="1" x14ac:dyDescent="0.25">
      <c r="B21" s="7"/>
      <c r="C21" s="8"/>
      <c r="D21" s="24"/>
      <c r="E21" s="8"/>
      <c r="F21" s="33"/>
      <c r="G21" s="33"/>
      <c r="H21" s="8"/>
      <c r="I21" s="8">
        <f>C21*D21</f>
        <v>0</v>
      </c>
      <c r="J21" s="8" t="s">
        <v>117</v>
      </c>
      <c r="K21" s="81"/>
    </row>
    <row r="22" spans="2:19" ht="15.75" hidden="1" thickBot="1" x14ac:dyDescent="0.3">
      <c r="B22" s="14"/>
      <c r="C22" s="78"/>
      <c r="D22" s="15" t="s">
        <v>5</v>
      </c>
      <c r="E22" s="34"/>
      <c r="F22" s="34"/>
      <c r="G22" s="34">
        <f>SUM(G16:G21)</f>
        <v>415.08350000000002</v>
      </c>
      <c r="H22" s="34">
        <f>SUM(H16:H21)</f>
        <v>395.92579999999998</v>
      </c>
      <c r="I22" s="73">
        <f>SUM(I16:I21)</f>
        <v>263.86</v>
      </c>
      <c r="J22" s="102">
        <f>I22-H22</f>
        <v>-132.06579999999997</v>
      </c>
      <c r="K22" s="82"/>
    </row>
    <row r="24" spans="2:19" ht="15.75" thickBot="1" x14ac:dyDescent="0.3"/>
    <row r="25" spans="2:19" ht="19.5" customHeight="1" x14ac:dyDescent="0.25">
      <c r="B25" s="4" t="s">
        <v>66</v>
      </c>
      <c r="C25" s="83" t="s">
        <v>73</v>
      </c>
      <c r="D25" s="5"/>
      <c r="E25" s="5"/>
      <c r="F25" s="32"/>
      <c r="G25" s="32"/>
      <c r="H25" s="5"/>
      <c r="I25" s="28"/>
      <c r="J25" s="25" t="s">
        <v>18</v>
      </c>
      <c r="L25" s="54" t="s">
        <v>19</v>
      </c>
      <c r="M25" s="54" t="s">
        <v>20</v>
      </c>
      <c r="N25" s="58" t="s">
        <v>21</v>
      </c>
      <c r="O25" s="59" t="s">
        <v>22</v>
      </c>
      <c r="P25" s="60" t="s">
        <v>23</v>
      </c>
      <c r="Q25" s="61" t="s">
        <v>24</v>
      </c>
    </row>
    <row r="26" spans="2:19" x14ac:dyDescent="0.25">
      <c r="B26" s="114"/>
      <c r="C26" s="112" t="s">
        <v>130</v>
      </c>
      <c r="D26" s="115" t="s">
        <v>0</v>
      </c>
      <c r="E26" s="115" t="s">
        <v>1</v>
      </c>
      <c r="F26" s="116" t="s">
        <v>2</v>
      </c>
      <c r="G26" s="116" t="s">
        <v>28</v>
      </c>
      <c r="H26" s="115" t="s">
        <v>55</v>
      </c>
      <c r="I26" s="117"/>
      <c r="J26" s="118" t="s">
        <v>118</v>
      </c>
      <c r="L26" s="108" t="s">
        <v>123</v>
      </c>
      <c r="M26" s="67">
        <v>109.9</v>
      </c>
      <c r="N26" s="68">
        <f>M26-(M26*20%)</f>
        <v>87.92</v>
      </c>
      <c r="O26" s="68">
        <f>M26-(M26*30%)</f>
        <v>76.930000000000007</v>
      </c>
      <c r="P26" s="68">
        <f>M26-(M26*35%)</f>
        <v>71.435000000000002</v>
      </c>
      <c r="Q26" s="68">
        <f>M26-(M26*38%)</f>
        <v>68.138000000000005</v>
      </c>
    </row>
    <row r="27" spans="2:19" x14ac:dyDescent="0.25">
      <c r="B27" s="119" t="s">
        <v>86</v>
      </c>
      <c r="C27" s="112"/>
      <c r="D27" s="120">
        <f>G27-(G27*20%)</f>
        <v>15.991999999999999</v>
      </c>
      <c r="E27" s="115">
        <v>1</v>
      </c>
      <c r="F27" s="116">
        <f>D27*E27</f>
        <v>15.991999999999999</v>
      </c>
      <c r="G27" s="115">
        <v>19.989999999999998</v>
      </c>
      <c r="H27" s="115">
        <f>G27*E27</f>
        <v>19.989999999999998</v>
      </c>
      <c r="I27" s="117"/>
      <c r="J27" s="118"/>
      <c r="L27" s="108" t="s">
        <v>41</v>
      </c>
      <c r="M27" s="67">
        <v>39.99</v>
      </c>
      <c r="N27" s="68">
        <f t="shared" ref="N27:N77" si="0">M27-(M27*20%)</f>
        <v>31.992000000000001</v>
      </c>
      <c r="O27" s="68">
        <f t="shared" ref="O27:O77" si="1">M27-(M27*30%)</f>
        <v>27.993000000000002</v>
      </c>
      <c r="P27" s="68">
        <f t="shared" ref="P27:P77" si="2">M27-(M27*35%)</f>
        <v>25.993500000000004</v>
      </c>
      <c r="Q27" s="68">
        <f t="shared" ref="Q27:Q77" si="3">M27-(M27*38%)</f>
        <v>24.793800000000001</v>
      </c>
    </row>
    <row r="28" spans="2:19" x14ac:dyDescent="0.25">
      <c r="B28" s="114" t="s">
        <v>89</v>
      </c>
      <c r="C28" s="112"/>
      <c r="D28" s="120">
        <f t="shared" ref="D28:D29" si="4">G28-(G28*20%)</f>
        <v>21.591999999999999</v>
      </c>
      <c r="E28" s="115">
        <v>1</v>
      </c>
      <c r="F28" s="116">
        <f t="shared" ref="F27:F29" si="5">D28*E28</f>
        <v>21.591999999999999</v>
      </c>
      <c r="G28" s="116">
        <v>26.99</v>
      </c>
      <c r="H28" s="115">
        <f t="shared" ref="H28:H29" si="6">G28*E28</f>
        <v>26.99</v>
      </c>
      <c r="I28" s="117"/>
      <c r="J28" s="118"/>
      <c r="L28" s="108" t="s">
        <v>42</v>
      </c>
      <c r="M28" s="67">
        <v>32.99</v>
      </c>
      <c r="N28" s="68">
        <f t="shared" si="0"/>
        <v>26.392000000000003</v>
      </c>
      <c r="O28" s="68">
        <f t="shared" si="1"/>
        <v>23.093000000000004</v>
      </c>
      <c r="P28" s="68">
        <f t="shared" si="2"/>
        <v>21.4435</v>
      </c>
      <c r="Q28" s="68">
        <f t="shared" si="3"/>
        <v>20.453800000000001</v>
      </c>
      <c r="S28" s="55"/>
    </row>
    <row r="29" spans="2:19" x14ac:dyDescent="0.25">
      <c r="B29" s="114" t="s">
        <v>27</v>
      </c>
      <c r="C29" s="112"/>
      <c r="D29" s="120">
        <f t="shared" si="4"/>
        <v>27.192</v>
      </c>
      <c r="E29" s="115">
        <v>1</v>
      </c>
      <c r="F29" s="116">
        <f t="shared" si="5"/>
        <v>27.192</v>
      </c>
      <c r="G29" s="115">
        <v>33.99</v>
      </c>
      <c r="H29" s="115">
        <f t="shared" si="6"/>
        <v>33.99</v>
      </c>
      <c r="I29" s="117"/>
      <c r="J29" s="118"/>
      <c r="L29" s="108" t="s">
        <v>29</v>
      </c>
      <c r="M29" s="67">
        <v>34.99</v>
      </c>
      <c r="N29" s="68">
        <f t="shared" si="0"/>
        <v>27.992000000000001</v>
      </c>
      <c r="O29" s="68">
        <f t="shared" si="1"/>
        <v>24.493000000000002</v>
      </c>
      <c r="P29" s="68">
        <f t="shared" si="2"/>
        <v>22.743500000000004</v>
      </c>
      <c r="Q29" s="68">
        <f t="shared" si="3"/>
        <v>21.693800000000003</v>
      </c>
    </row>
    <row r="30" spans="2:19" x14ac:dyDescent="0.25">
      <c r="B30" s="114"/>
      <c r="C30" s="112"/>
      <c r="D30" s="121"/>
      <c r="E30" s="115"/>
      <c r="F30" s="116"/>
      <c r="G30" s="115"/>
      <c r="H30" s="115"/>
      <c r="I30" s="116"/>
      <c r="J30" s="118"/>
      <c r="L30" s="108" t="s">
        <v>124</v>
      </c>
      <c r="M30" s="67">
        <v>499.9</v>
      </c>
      <c r="N30" s="68">
        <f t="shared" si="0"/>
        <v>399.91999999999996</v>
      </c>
      <c r="O30" s="68">
        <f t="shared" si="1"/>
        <v>349.92999999999995</v>
      </c>
      <c r="P30" s="68">
        <f t="shared" si="2"/>
        <v>324.935</v>
      </c>
      <c r="Q30" s="68">
        <f t="shared" si="3"/>
        <v>309.93799999999999</v>
      </c>
    </row>
    <row r="31" spans="2:19" x14ac:dyDescent="0.25">
      <c r="B31" s="114"/>
      <c r="C31" s="112"/>
      <c r="D31" s="121"/>
      <c r="E31" s="115"/>
      <c r="F31" s="116"/>
      <c r="G31" s="115"/>
      <c r="H31" s="115"/>
      <c r="I31" s="116" t="s">
        <v>7</v>
      </c>
      <c r="J31" s="118"/>
      <c r="L31" s="108" t="s">
        <v>80</v>
      </c>
      <c r="M31" s="67">
        <v>329.9</v>
      </c>
      <c r="N31" s="68">
        <f t="shared" si="0"/>
        <v>263.91999999999996</v>
      </c>
      <c r="O31" s="68">
        <f t="shared" si="1"/>
        <v>230.93</v>
      </c>
      <c r="P31" s="68">
        <f t="shared" si="2"/>
        <v>214.435</v>
      </c>
      <c r="Q31" s="68">
        <f t="shared" si="3"/>
        <v>204.53799999999998</v>
      </c>
    </row>
    <row r="32" spans="2:19" ht="15.75" thickBot="1" x14ac:dyDescent="0.3">
      <c r="B32" s="122"/>
      <c r="C32" s="113"/>
      <c r="D32" s="123"/>
      <c r="E32" s="123" t="s">
        <v>5</v>
      </c>
      <c r="F32" s="46">
        <f>SUM(F27:F31)</f>
        <v>64.775999999999996</v>
      </c>
      <c r="G32" s="46"/>
      <c r="H32" s="123">
        <f>SUM(H27:H31)</f>
        <v>80.97</v>
      </c>
      <c r="I32" s="46">
        <f>H32-F32</f>
        <v>16.194000000000003</v>
      </c>
      <c r="J32" s="124"/>
      <c r="L32" s="108" t="s">
        <v>81</v>
      </c>
      <c r="M32" s="67">
        <v>99.99</v>
      </c>
      <c r="N32" s="68">
        <f t="shared" si="0"/>
        <v>79.99199999999999</v>
      </c>
      <c r="O32" s="68">
        <f t="shared" si="1"/>
        <v>69.992999999999995</v>
      </c>
      <c r="P32" s="68">
        <f t="shared" si="2"/>
        <v>64.993499999999997</v>
      </c>
      <c r="Q32" s="68">
        <f t="shared" si="3"/>
        <v>61.993799999999993</v>
      </c>
    </row>
    <row r="33" spans="2:17" ht="15.75" thickBot="1" x14ac:dyDescent="0.3">
      <c r="L33" s="108" t="s">
        <v>82</v>
      </c>
      <c r="M33" s="67">
        <v>99.99</v>
      </c>
      <c r="N33" s="68">
        <f t="shared" si="0"/>
        <v>79.99199999999999</v>
      </c>
      <c r="O33" s="68">
        <f t="shared" si="1"/>
        <v>69.992999999999995</v>
      </c>
      <c r="P33" s="68">
        <f t="shared" si="2"/>
        <v>64.993499999999997</v>
      </c>
      <c r="Q33" s="68">
        <f t="shared" si="3"/>
        <v>61.993799999999993</v>
      </c>
    </row>
    <row r="34" spans="2:17" x14ac:dyDescent="0.25">
      <c r="B34" s="16" t="s">
        <v>67</v>
      </c>
      <c r="C34" s="84" t="s">
        <v>73</v>
      </c>
      <c r="D34" s="17"/>
      <c r="E34" s="17"/>
      <c r="F34" s="35"/>
      <c r="G34" s="35"/>
      <c r="H34" s="17"/>
      <c r="I34" s="35"/>
      <c r="J34" s="26" t="s">
        <v>17</v>
      </c>
      <c r="L34" s="108" t="s">
        <v>83</v>
      </c>
      <c r="M34" s="67">
        <v>99.99</v>
      </c>
      <c r="N34" s="68">
        <f t="shared" si="0"/>
        <v>79.99199999999999</v>
      </c>
      <c r="O34" s="68">
        <f t="shared" si="1"/>
        <v>69.992999999999995</v>
      </c>
      <c r="P34" s="68">
        <f t="shared" si="2"/>
        <v>64.993499999999997</v>
      </c>
      <c r="Q34" s="68">
        <f t="shared" si="3"/>
        <v>61.993799999999993</v>
      </c>
    </row>
    <row r="35" spans="2:17" x14ac:dyDescent="0.25">
      <c r="B35" s="114"/>
      <c r="C35" s="112" t="s">
        <v>130</v>
      </c>
      <c r="D35" s="115" t="s">
        <v>0</v>
      </c>
      <c r="E35" s="115" t="s">
        <v>1</v>
      </c>
      <c r="F35" s="116" t="s">
        <v>2</v>
      </c>
      <c r="G35" s="116" t="s">
        <v>28</v>
      </c>
      <c r="H35" s="115" t="s">
        <v>55</v>
      </c>
      <c r="I35" s="116"/>
      <c r="J35" s="118" t="s">
        <v>118</v>
      </c>
      <c r="L35" s="108" t="s">
        <v>84</v>
      </c>
      <c r="M35" s="67">
        <v>135.9</v>
      </c>
      <c r="N35" s="68">
        <f t="shared" si="0"/>
        <v>108.72</v>
      </c>
      <c r="O35" s="68">
        <f t="shared" si="1"/>
        <v>95.13</v>
      </c>
      <c r="P35" s="68">
        <f t="shared" si="2"/>
        <v>88.335000000000008</v>
      </c>
      <c r="Q35" s="68">
        <f t="shared" si="3"/>
        <v>84.25800000000001</v>
      </c>
    </row>
    <row r="36" spans="2:17" ht="15" customHeight="1" x14ac:dyDescent="0.25">
      <c r="B36" s="119" t="s">
        <v>86</v>
      </c>
      <c r="C36" s="112"/>
      <c r="D36" s="120">
        <f>G36-(G36*30%)</f>
        <v>13.992999999999999</v>
      </c>
      <c r="E36" s="115">
        <v>1</v>
      </c>
      <c r="F36" s="116">
        <f t="shared" ref="F36:F38" si="7">D36*E36</f>
        <v>13.992999999999999</v>
      </c>
      <c r="G36" s="115">
        <v>19.989999999999998</v>
      </c>
      <c r="H36" s="115">
        <f>G36*E36</f>
        <v>19.989999999999998</v>
      </c>
      <c r="I36" s="116"/>
      <c r="J36" s="118"/>
      <c r="L36" s="108" t="s">
        <v>49</v>
      </c>
      <c r="M36" s="67">
        <v>67.900000000000006</v>
      </c>
      <c r="N36" s="68">
        <f t="shared" si="0"/>
        <v>54.320000000000007</v>
      </c>
      <c r="O36" s="68">
        <f t="shared" si="1"/>
        <v>47.53</v>
      </c>
      <c r="P36" s="68">
        <f t="shared" si="2"/>
        <v>44.135000000000005</v>
      </c>
      <c r="Q36" s="68">
        <f t="shared" si="3"/>
        <v>42.097999999999999</v>
      </c>
    </row>
    <row r="37" spans="2:17" x14ac:dyDescent="0.25">
      <c r="B37" s="114" t="s">
        <v>89</v>
      </c>
      <c r="C37" s="112"/>
      <c r="D37" s="120">
        <f t="shared" ref="D37:D38" si="8">G37-(G37*30%)</f>
        <v>18.893000000000001</v>
      </c>
      <c r="E37" s="115">
        <v>1</v>
      </c>
      <c r="F37" s="116">
        <f t="shared" si="7"/>
        <v>18.893000000000001</v>
      </c>
      <c r="G37" s="116">
        <v>26.99</v>
      </c>
      <c r="H37" s="115">
        <f t="shared" ref="H37:H38" si="9">G37*E37</f>
        <v>26.99</v>
      </c>
      <c r="I37" s="116"/>
      <c r="J37" s="118"/>
      <c r="L37" s="108" t="s">
        <v>125</v>
      </c>
      <c r="M37" s="67">
        <v>19.989999999999998</v>
      </c>
      <c r="N37" s="68">
        <f t="shared" si="0"/>
        <v>15.991999999999999</v>
      </c>
      <c r="O37" s="68">
        <f t="shared" si="1"/>
        <v>13.992999999999999</v>
      </c>
      <c r="P37" s="68">
        <f t="shared" si="2"/>
        <v>12.993499999999999</v>
      </c>
      <c r="Q37" s="68">
        <f t="shared" si="3"/>
        <v>12.393799999999999</v>
      </c>
    </row>
    <row r="38" spans="2:17" x14ac:dyDescent="0.25">
      <c r="B38" s="114" t="s">
        <v>27</v>
      </c>
      <c r="C38" s="112"/>
      <c r="D38" s="120">
        <f t="shared" si="8"/>
        <v>23.792999999999999</v>
      </c>
      <c r="E38" s="115">
        <v>1</v>
      </c>
      <c r="F38" s="116">
        <f t="shared" si="7"/>
        <v>23.792999999999999</v>
      </c>
      <c r="G38" s="115">
        <v>33.99</v>
      </c>
      <c r="H38" s="115">
        <f t="shared" si="9"/>
        <v>33.99</v>
      </c>
      <c r="I38" s="116"/>
      <c r="J38" s="118"/>
      <c r="L38" s="108" t="s">
        <v>88</v>
      </c>
      <c r="M38" s="67">
        <v>25.99</v>
      </c>
      <c r="N38" s="68">
        <f t="shared" si="0"/>
        <v>20.791999999999998</v>
      </c>
      <c r="O38" s="68">
        <f t="shared" si="1"/>
        <v>18.192999999999998</v>
      </c>
      <c r="P38" s="68">
        <f t="shared" si="2"/>
        <v>16.8935</v>
      </c>
      <c r="Q38" s="68">
        <f t="shared" si="3"/>
        <v>16.113799999999998</v>
      </c>
    </row>
    <row r="39" spans="2:17" x14ac:dyDescent="0.25">
      <c r="B39" s="114"/>
      <c r="C39" s="112"/>
      <c r="D39" s="121"/>
      <c r="E39" s="115"/>
      <c r="F39" s="116"/>
      <c r="G39" s="115"/>
      <c r="H39" s="115"/>
      <c r="I39" s="116"/>
      <c r="J39" s="118"/>
      <c r="L39" s="108" t="s">
        <v>89</v>
      </c>
      <c r="M39" s="67">
        <v>26.99</v>
      </c>
      <c r="N39" s="68">
        <f t="shared" si="0"/>
        <v>21.591999999999999</v>
      </c>
      <c r="O39" s="68">
        <f t="shared" si="1"/>
        <v>18.893000000000001</v>
      </c>
      <c r="P39" s="68">
        <f t="shared" si="2"/>
        <v>17.543500000000002</v>
      </c>
      <c r="Q39" s="68">
        <f t="shared" si="3"/>
        <v>16.733799999999999</v>
      </c>
    </row>
    <row r="40" spans="2:17" x14ac:dyDescent="0.25">
      <c r="B40" s="114"/>
      <c r="C40" s="112"/>
      <c r="D40" s="121"/>
      <c r="E40" s="115"/>
      <c r="F40" s="116"/>
      <c r="G40" s="115"/>
      <c r="H40" s="115"/>
      <c r="I40" s="116" t="s">
        <v>7</v>
      </c>
      <c r="J40" s="118"/>
      <c r="L40" s="108" t="s">
        <v>46</v>
      </c>
      <c r="M40" s="67">
        <v>37.99</v>
      </c>
      <c r="N40" s="68">
        <f t="shared" si="0"/>
        <v>30.392000000000003</v>
      </c>
      <c r="O40" s="68">
        <f t="shared" si="1"/>
        <v>26.593000000000004</v>
      </c>
      <c r="P40" s="68">
        <f t="shared" si="2"/>
        <v>24.6935</v>
      </c>
      <c r="Q40" s="68">
        <f t="shared" si="3"/>
        <v>23.553800000000003</v>
      </c>
    </row>
    <row r="41" spans="2:17" ht="15.75" thickBot="1" x14ac:dyDescent="0.3">
      <c r="B41" s="122"/>
      <c r="C41" s="113"/>
      <c r="D41" s="123"/>
      <c r="E41" s="125" t="s">
        <v>8</v>
      </c>
      <c r="F41" s="46">
        <f>SUM(F36:F40)</f>
        <v>56.678999999999995</v>
      </c>
      <c r="G41" s="46"/>
      <c r="H41" s="125">
        <f>SUM(H36:H40)</f>
        <v>80.97</v>
      </c>
      <c r="I41" s="46">
        <f>H41-F41</f>
        <v>24.291000000000004</v>
      </c>
      <c r="J41" s="124"/>
      <c r="L41" s="108" t="s">
        <v>90</v>
      </c>
      <c r="M41" s="67">
        <v>35.99</v>
      </c>
      <c r="N41" s="68">
        <f t="shared" si="0"/>
        <v>28.792000000000002</v>
      </c>
      <c r="O41" s="68">
        <f t="shared" si="1"/>
        <v>25.193000000000001</v>
      </c>
      <c r="P41" s="68">
        <f t="shared" si="2"/>
        <v>23.393500000000003</v>
      </c>
      <c r="Q41" s="68">
        <f t="shared" si="3"/>
        <v>22.313800000000001</v>
      </c>
    </row>
    <row r="42" spans="2:17" x14ac:dyDescent="0.25">
      <c r="L42" s="108" t="s">
        <v>47</v>
      </c>
      <c r="M42" s="67">
        <v>46.99</v>
      </c>
      <c r="N42" s="68">
        <f t="shared" si="0"/>
        <v>37.591999999999999</v>
      </c>
      <c r="O42" s="68">
        <f t="shared" si="1"/>
        <v>32.893000000000001</v>
      </c>
      <c r="P42" s="68">
        <f t="shared" si="2"/>
        <v>30.543500000000002</v>
      </c>
      <c r="Q42" s="68">
        <f t="shared" si="3"/>
        <v>29.133800000000001</v>
      </c>
    </row>
    <row r="43" spans="2:17" ht="15.75" thickBot="1" x14ac:dyDescent="0.3">
      <c r="L43" s="109" t="s">
        <v>92</v>
      </c>
      <c r="M43" s="67">
        <v>39.99</v>
      </c>
      <c r="N43" s="68">
        <f t="shared" si="0"/>
        <v>31.992000000000001</v>
      </c>
      <c r="O43" s="68">
        <f t="shared" si="1"/>
        <v>27.993000000000002</v>
      </c>
      <c r="P43" s="68">
        <f t="shared" si="2"/>
        <v>25.993500000000004</v>
      </c>
      <c r="Q43" s="68">
        <f t="shared" si="3"/>
        <v>24.793800000000001</v>
      </c>
    </row>
    <row r="44" spans="2:17" x14ac:dyDescent="0.25">
      <c r="B44" s="20" t="s">
        <v>68</v>
      </c>
      <c r="C44" s="85" t="s">
        <v>73</v>
      </c>
      <c r="D44" s="21"/>
      <c r="E44" s="21"/>
      <c r="F44" s="36"/>
      <c r="G44" s="36"/>
      <c r="H44" s="21"/>
      <c r="I44" s="36"/>
      <c r="J44" s="38" t="s">
        <v>13</v>
      </c>
      <c r="L44" s="108" t="s">
        <v>93</v>
      </c>
      <c r="M44" s="67">
        <v>59.99</v>
      </c>
      <c r="N44" s="68">
        <f t="shared" si="0"/>
        <v>47.992000000000004</v>
      </c>
      <c r="O44" s="68">
        <f t="shared" si="1"/>
        <v>41.993000000000002</v>
      </c>
      <c r="P44" s="68">
        <f t="shared" si="2"/>
        <v>38.993499999999997</v>
      </c>
      <c r="Q44" s="68">
        <f t="shared" si="3"/>
        <v>37.193799999999996</v>
      </c>
    </row>
    <row r="45" spans="2:17" x14ac:dyDescent="0.25">
      <c r="B45" s="114"/>
      <c r="C45" s="112" t="s">
        <v>130</v>
      </c>
      <c r="D45" s="115" t="s">
        <v>0</v>
      </c>
      <c r="E45" s="115" t="s">
        <v>1</v>
      </c>
      <c r="F45" s="116" t="s">
        <v>2</v>
      </c>
      <c r="G45" s="116" t="s">
        <v>28</v>
      </c>
      <c r="H45" s="115" t="s">
        <v>55</v>
      </c>
      <c r="I45" s="116"/>
      <c r="J45" s="118" t="s">
        <v>120</v>
      </c>
      <c r="L45" s="108" t="s">
        <v>48</v>
      </c>
      <c r="M45" s="67">
        <v>49.9</v>
      </c>
      <c r="N45" s="68">
        <f t="shared" si="0"/>
        <v>39.92</v>
      </c>
      <c r="O45" s="68">
        <f t="shared" si="1"/>
        <v>34.93</v>
      </c>
      <c r="P45" s="68">
        <f t="shared" si="2"/>
        <v>32.435000000000002</v>
      </c>
      <c r="Q45" s="68">
        <f t="shared" si="3"/>
        <v>30.937999999999999</v>
      </c>
    </row>
    <row r="46" spans="2:17" x14ac:dyDescent="0.25">
      <c r="B46" s="119" t="s">
        <v>86</v>
      </c>
      <c r="C46" s="112"/>
      <c r="D46" s="120">
        <f>G46-(G46*35%)</f>
        <v>12.993499999999999</v>
      </c>
      <c r="E46" s="115">
        <v>1</v>
      </c>
      <c r="F46" s="116">
        <f>D46*E46</f>
        <v>12.993499999999999</v>
      </c>
      <c r="G46" s="115">
        <v>19.989999999999998</v>
      </c>
      <c r="H46" s="115">
        <f>G46*E46</f>
        <v>19.989999999999998</v>
      </c>
      <c r="I46" s="116"/>
      <c r="J46" s="118"/>
      <c r="L46" s="108" t="s">
        <v>27</v>
      </c>
      <c r="M46" s="67">
        <v>33.99</v>
      </c>
      <c r="N46" s="68">
        <f t="shared" si="0"/>
        <v>27.192</v>
      </c>
      <c r="O46" s="68">
        <f t="shared" si="1"/>
        <v>23.792999999999999</v>
      </c>
      <c r="P46" s="68">
        <f t="shared" si="2"/>
        <v>22.093500000000002</v>
      </c>
      <c r="Q46" s="68">
        <f t="shared" si="3"/>
        <v>21.073799999999999</v>
      </c>
    </row>
    <row r="47" spans="2:17" x14ac:dyDescent="0.25">
      <c r="B47" s="114" t="s">
        <v>89</v>
      </c>
      <c r="C47" s="112"/>
      <c r="D47" s="120">
        <f t="shared" ref="D47:D49" si="10">G47-(G47*35%)</f>
        <v>17.543500000000002</v>
      </c>
      <c r="E47" s="115">
        <v>1</v>
      </c>
      <c r="F47" s="116">
        <f t="shared" ref="F47:F49" si="11">D47*E47</f>
        <v>17.543500000000002</v>
      </c>
      <c r="G47" s="116">
        <v>26.99</v>
      </c>
      <c r="H47" s="115">
        <f t="shared" ref="H47:H49" si="12">G47*E47</f>
        <v>26.99</v>
      </c>
      <c r="I47" s="116"/>
      <c r="J47" s="118"/>
      <c r="L47" s="108" t="s">
        <v>95</v>
      </c>
      <c r="M47" s="67">
        <v>49.99</v>
      </c>
      <c r="N47" s="68">
        <f t="shared" si="0"/>
        <v>39.992000000000004</v>
      </c>
      <c r="O47" s="68">
        <f t="shared" si="1"/>
        <v>34.993000000000002</v>
      </c>
      <c r="P47" s="68">
        <f t="shared" si="2"/>
        <v>32.493499999999997</v>
      </c>
      <c r="Q47" s="68">
        <f t="shared" si="3"/>
        <v>30.9938</v>
      </c>
    </row>
    <row r="48" spans="2:17" ht="15" customHeight="1" x14ac:dyDescent="0.25">
      <c r="B48" s="114" t="s">
        <v>27</v>
      </c>
      <c r="C48" s="112"/>
      <c r="D48" s="120">
        <f t="shared" si="10"/>
        <v>22.093500000000002</v>
      </c>
      <c r="E48" s="115">
        <v>1</v>
      </c>
      <c r="F48" s="116">
        <f t="shared" si="11"/>
        <v>22.093500000000002</v>
      </c>
      <c r="G48" s="115">
        <v>33.99</v>
      </c>
      <c r="H48" s="115">
        <f t="shared" si="12"/>
        <v>33.99</v>
      </c>
      <c r="I48" s="116"/>
      <c r="J48" s="118"/>
      <c r="K48" s="1"/>
      <c r="L48" s="108" t="s">
        <v>96</v>
      </c>
      <c r="M48" s="67">
        <v>35.99</v>
      </c>
      <c r="N48" s="68">
        <f t="shared" si="0"/>
        <v>28.792000000000002</v>
      </c>
      <c r="O48" s="68">
        <f t="shared" si="1"/>
        <v>25.193000000000001</v>
      </c>
      <c r="P48" s="68">
        <f t="shared" si="2"/>
        <v>23.393500000000003</v>
      </c>
      <c r="Q48" s="68">
        <f t="shared" si="3"/>
        <v>22.313800000000001</v>
      </c>
    </row>
    <row r="49" spans="2:17" x14ac:dyDescent="0.25">
      <c r="B49" s="114" t="s">
        <v>103</v>
      </c>
      <c r="C49" s="112"/>
      <c r="D49" s="120">
        <f t="shared" si="10"/>
        <v>68.185000000000002</v>
      </c>
      <c r="E49" s="115">
        <v>1</v>
      </c>
      <c r="F49" s="116">
        <f t="shared" si="11"/>
        <v>68.185000000000002</v>
      </c>
      <c r="G49" s="56">
        <v>104.9</v>
      </c>
      <c r="H49" s="115">
        <f t="shared" si="12"/>
        <v>104.9</v>
      </c>
      <c r="I49" s="116"/>
      <c r="J49" s="118"/>
      <c r="K49" s="1"/>
      <c r="L49" s="108" t="s">
        <v>32</v>
      </c>
      <c r="M49" s="67">
        <v>49.99</v>
      </c>
      <c r="N49" s="68">
        <f t="shared" si="0"/>
        <v>39.992000000000004</v>
      </c>
      <c r="O49" s="68">
        <f t="shared" si="1"/>
        <v>34.993000000000002</v>
      </c>
      <c r="P49" s="68">
        <f t="shared" si="2"/>
        <v>32.493499999999997</v>
      </c>
      <c r="Q49" s="68">
        <f t="shared" si="3"/>
        <v>30.9938</v>
      </c>
    </row>
    <row r="50" spans="2:17" ht="18" customHeight="1" x14ac:dyDescent="0.25">
      <c r="B50" s="114"/>
      <c r="C50" s="112"/>
      <c r="D50" s="126"/>
      <c r="E50" s="115"/>
      <c r="F50" s="127"/>
      <c r="G50" s="116"/>
      <c r="H50" s="115"/>
      <c r="I50" s="116"/>
      <c r="J50" s="118"/>
      <c r="K50" s="1"/>
      <c r="L50" s="108" t="s">
        <v>97</v>
      </c>
      <c r="M50" s="67">
        <v>99.9</v>
      </c>
      <c r="N50" s="68">
        <f t="shared" si="0"/>
        <v>79.92</v>
      </c>
      <c r="O50" s="68">
        <f t="shared" si="1"/>
        <v>69.930000000000007</v>
      </c>
      <c r="P50" s="68">
        <f t="shared" si="2"/>
        <v>64.935000000000002</v>
      </c>
      <c r="Q50" s="68">
        <f t="shared" si="3"/>
        <v>61.938000000000002</v>
      </c>
    </row>
    <row r="51" spans="2:17" x14ac:dyDescent="0.25">
      <c r="B51" s="114"/>
      <c r="C51" s="112"/>
      <c r="D51" s="121"/>
      <c r="E51" s="115"/>
      <c r="F51" s="116"/>
      <c r="G51" s="116"/>
      <c r="H51" s="115"/>
      <c r="I51" s="116" t="s">
        <v>7</v>
      </c>
      <c r="J51" s="118"/>
      <c r="K51" s="1"/>
      <c r="L51" s="108" t="s">
        <v>31</v>
      </c>
      <c r="M51" s="67">
        <v>56.9</v>
      </c>
      <c r="N51" s="68">
        <f t="shared" si="0"/>
        <v>45.519999999999996</v>
      </c>
      <c r="O51" s="68">
        <f t="shared" si="1"/>
        <v>39.83</v>
      </c>
      <c r="P51" s="68">
        <f t="shared" si="2"/>
        <v>36.984999999999999</v>
      </c>
      <c r="Q51" s="68">
        <f t="shared" si="3"/>
        <v>35.277999999999999</v>
      </c>
    </row>
    <row r="52" spans="2:17" ht="15.75" thickBot="1" x14ac:dyDescent="0.3">
      <c r="B52" s="122"/>
      <c r="C52" s="113"/>
      <c r="D52" s="123"/>
      <c r="E52" s="125" t="s">
        <v>8</v>
      </c>
      <c r="F52" s="46">
        <f>SUM(F46:F51)</f>
        <v>120.8155</v>
      </c>
      <c r="G52" s="46"/>
      <c r="H52" s="125">
        <f>SUM(H46:H51)</f>
        <v>185.87</v>
      </c>
      <c r="I52" s="46">
        <f>H52-F52</f>
        <v>65.054500000000004</v>
      </c>
      <c r="J52" s="124"/>
      <c r="K52" s="1"/>
      <c r="L52" s="109" t="s">
        <v>126</v>
      </c>
      <c r="M52" s="67">
        <v>75.900000000000006</v>
      </c>
      <c r="N52" s="68">
        <f t="shared" si="0"/>
        <v>60.720000000000006</v>
      </c>
      <c r="O52" s="68">
        <f t="shared" si="1"/>
        <v>53.13000000000001</v>
      </c>
      <c r="P52" s="68">
        <f t="shared" si="2"/>
        <v>49.335000000000008</v>
      </c>
      <c r="Q52" s="68">
        <f t="shared" si="3"/>
        <v>47.058000000000007</v>
      </c>
    </row>
    <row r="53" spans="2:17" ht="15" customHeight="1" thickBot="1" x14ac:dyDescent="0.3">
      <c r="K53" s="1"/>
      <c r="L53" s="108" t="s">
        <v>34</v>
      </c>
      <c r="M53" s="67">
        <v>74.900000000000006</v>
      </c>
      <c r="N53" s="68">
        <f t="shared" si="0"/>
        <v>59.92</v>
      </c>
      <c r="O53" s="68">
        <f t="shared" si="1"/>
        <v>52.430000000000007</v>
      </c>
      <c r="P53" s="68">
        <f t="shared" si="2"/>
        <v>48.685000000000002</v>
      </c>
      <c r="Q53" s="68">
        <f t="shared" si="3"/>
        <v>46.438000000000002</v>
      </c>
    </row>
    <row r="54" spans="2:17" x14ac:dyDescent="0.25">
      <c r="B54" s="49" t="s">
        <v>69</v>
      </c>
      <c r="C54" s="86" t="s">
        <v>73</v>
      </c>
      <c r="D54" s="50"/>
      <c r="E54" s="50"/>
      <c r="F54" s="51"/>
      <c r="G54" s="51"/>
      <c r="H54" s="50"/>
      <c r="I54" s="52"/>
      <c r="J54" s="53" t="s">
        <v>16</v>
      </c>
      <c r="K54" s="1"/>
      <c r="L54" s="108" t="s">
        <v>98</v>
      </c>
      <c r="M54" s="67">
        <v>52.9</v>
      </c>
      <c r="N54" s="68">
        <f t="shared" si="0"/>
        <v>42.32</v>
      </c>
      <c r="O54" s="68">
        <f t="shared" si="1"/>
        <v>37.03</v>
      </c>
      <c r="P54" s="68">
        <f t="shared" si="2"/>
        <v>34.385000000000005</v>
      </c>
      <c r="Q54" s="68">
        <f t="shared" si="3"/>
        <v>32.798000000000002</v>
      </c>
    </row>
    <row r="55" spans="2:17" x14ac:dyDescent="0.25">
      <c r="B55" s="114"/>
      <c r="C55" s="112" t="s">
        <v>130</v>
      </c>
      <c r="D55" s="115" t="s">
        <v>0</v>
      </c>
      <c r="E55" s="115" t="s">
        <v>1</v>
      </c>
      <c r="F55" s="116" t="s">
        <v>2</v>
      </c>
      <c r="G55" s="116" t="s">
        <v>28</v>
      </c>
      <c r="H55" s="115" t="s">
        <v>55</v>
      </c>
      <c r="I55" s="117"/>
      <c r="J55" s="118" t="s">
        <v>121</v>
      </c>
      <c r="K55" s="1"/>
      <c r="L55" s="108" t="s">
        <v>33</v>
      </c>
      <c r="M55" s="67">
        <v>77.900000000000006</v>
      </c>
      <c r="N55" s="68">
        <f t="shared" si="0"/>
        <v>62.320000000000007</v>
      </c>
      <c r="O55" s="68">
        <f t="shared" si="1"/>
        <v>54.53</v>
      </c>
      <c r="P55" s="68">
        <f t="shared" si="2"/>
        <v>50.635000000000005</v>
      </c>
      <c r="Q55" s="68">
        <f t="shared" si="3"/>
        <v>48.298000000000002</v>
      </c>
    </row>
    <row r="56" spans="2:17" x14ac:dyDescent="0.25">
      <c r="B56" s="119" t="s">
        <v>86</v>
      </c>
      <c r="C56" s="112"/>
      <c r="D56" s="120">
        <f>G56-(G56*38%)</f>
        <v>12.393799999999999</v>
      </c>
      <c r="E56" s="115">
        <v>5</v>
      </c>
      <c r="F56" s="116">
        <f>D56*E56</f>
        <v>61.968999999999994</v>
      </c>
      <c r="G56" s="115">
        <v>19.989999999999998</v>
      </c>
      <c r="H56" s="115">
        <f>G56*E56</f>
        <v>99.949999999999989</v>
      </c>
      <c r="I56" s="117"/>
      <c r="J56" s="118"/>
      <c r="K56" s="1"/>
      <c r="L56" s="108" t="s">
        <v>50</v>
      </c>
      <c r="M56" s="67">
        <v>89.9</v>
      </c>
      <c r="N56" s="68">
        <f t="shared" si="0"/>
        <v>71.92</v>
      </c>
      <c r="O56" s="68">
        <f t="shared" si="1"/>
        <v>62.930000000000007</v>
      </c>
      <c r="P56" s="68">
        <f t="shared" si="2"/>
        <v>58.435000000000002</v>
      </c>
      <c r="Q56" s="68">
        <f t="shared" si="3"/>
        <v>55.738000000000007</v>
      </c>
    </row>
    <row r="57" spans="2:17" x14ac:dyDescent="0.25">
      <c r="B57" s="114" t="s">
        <v>89</v>
      </c>
      <c r="C57" s="112"/>
      <c r="D57" s="120">
        <f t="shared" ref="D57:D61" si="13">G57-(G57*38%)</f>
        <v>16.733799999999999</v>
      </c>
      <c r="E57" s="115">
        <v>1</v>
      </c>
      <c r="F57" s="116">
        <f t="shared" ref="F57:F61" si="14">D57*E57</f>
        <v>16.733799999999999</v>
      </c>
      <c r="G57" s="116">
        <v>26.99</v>
      </c>
      <c r="H57" s="115">
        <f t="shared" ref="H57:H61" si="15">G57*E57</f>
        <v>26.99</v>
      </c>
      <c r="I57" s="117"/>
      <c r="J57" s="118"/>
      <c r="K57" s="1"/>
      <c r="L57" s="109" t="s">
        <v>99</v>
      </c>
      <c r="M57" s="67">
        <v>84.9</v>
      </c>
      <c r="N57" s="68">
        <f t="shared" si="0"/>
        <v>67.92</v>
      </c>
      <c r="O57" s="68">
        <f t="shared" si="1"/>
        <v>59.430000000000007</v>
      </c>
      <c r="P57" s="68">
        <f t="shared" si="2"/>
        <v>55.185000000000002</v>
      </c>
      <c r="Q57" s="68">
        <f t="shared" si="3"/>
        <v>52.638000000000005</v>
      </c>
    </row>
    <row r="58" spans="2:17" x14ac:dyDescent="0.25">
      <c r="B58" s="114" t="s">
        <v>27</v>
      </c>
      <c r="C58" s="112"/>
      <c r="D58" s="120">
        <f t="shared" si="13"/>
        <v>21.073799999999999</v>
      </c>
      <c r="E58" s="115">
        <v>1</v>
      </c>
      <c r="F58" s="116">
        <f t="shared" si="14"/>
        <v>21.073799999999999</v>
      </c>
      <c r="G58" s="115">
        <v>33.99</v>
      </c>
      <c r="H58" s="115">
        <f t="shared" si="15"/>
        <v>33.99</v>
      </c>
      <c r="I58" s="117"/>
      <c r="J58" s="118"/>
      <c r="K58" s="1"/>
      <c r="L58" s="109" t="s">
        <v>100</v>
      </c>
      <c r="M58" s="67">
        <v>84.9</v>
      </c>
      <c r="N58" s="68">
        <f t="shared" si="0"/>
        <v>67.92</v>
      </c>
      <c r="O58" s="68">
        <f t="shared" si="1"/>
        <v>59.430000000000007</v>
      </c>
      <c r="P58" s="68">
        <f t="shared" si="2"/>
        <v>55.185000000000002</v>
      </c>
      <c r="Q58" s="68">
        <f t="shared" si="3"/>
        <v>52.638000000000005</v>
      </c>
    </row>
    <row r="59" spans="2:17" x14ac:dyDescent="0.25">
      <c r="B59" s="114" t="s">
        <v>103</v>
      </c>
      <c r="C59" s="112"/>
      <c r="D59" s="120">
        <f t="shared" si="13"/>
        <v>65.038000000000011</v>
      </c>
      <c r="E59" s="115">
        <v>1</v>
      </c>
      <c r="F59" s="116">
        <f t="shared" si="14"/>
        <v>65.038000000000011</v>
      </c>
      <c r="G59" s="56">
        <v>104.9</v>
      </c>
      <c r="H59" s="115">
        <f t="shared" si="15"/>
        <v>104.9</v>
      </c>
      <c r="I59" s="117"/>
      <c r="J59" s="118"/>
      <c r="K59" s="1"/>
      <c r="L59" s="109" t="s">
        <v>101</v>
      </c>
      <c r="M59" s="67">
        <v>99.9</v>
      </c>
      <c r="N59" s="68">
        <f t="shared" si="0"/>
        <v>79.92</v>
      </c>
      <c r="O59" s="68">
        <f t="shared" si="1"/>
        <v>69.930000000000007</v>
      </c>
      <c r="P59" s="68">
        <f t="shared" si="2"/>
        <v>64.935000000000002</v>
      </c>
      <c r="Q59" s="68">
        <f t="shared" si="3"/>
        <v>61.938000000000002</v>
      </c>
    </row>
    <row r="60" spans="2:17" x14ac:dyDescent="0.25">
      <c r="B60" s="114" t="s">
        <v>101</v>
      </c>
      <c r="C60" s="112"/>
      <c r="D60" s="120">
        <f t="shared" si="13"/>
        <v>61.938000000000002</v>
      </c>
      <c r="E60" s="115">
        <v>1</v>
      </c>
      <c r="F60" s="116">
        <f t="shared" si="14"/>
        <v>61.938000000000002</v>
      </c>
      <c r="G60" s="56">
        <v>99.9</v>
      </c>
      <c r="H60" s="115">
        <f t="shared" si="15"/>
        <v>99.9</v>
      </c>
      <c r="I60" s="117"/>
      <c r="J60" s="118"/>
      <c r="L60" s="109" t="s">
        <v>102</v>
      </c>
      <c r="M60" s="67">
        <v>169.9</v>
      </c>
      <c r="N60" s="68">
        <f t="shared" si="0"/>
        <v>135.92000000000002</v>
      </c>
      <c r="O60" s="68">
        <f t="shared" si="1"/>
        <v>118.93</v>
      </c>
      <c r="P60" s="68">
        <f t="shared" si="2"/>
        <v>110.435</v>
      </c>
      <c r="Q60" s="68">
        <f t="shared" si="3"/>
        <v>105.33800000000001</v>
      </c>
    </row>
    <row r="61" spans="2:17" x14ac:dyDescent="0.25">
      <c r="B61" s="114" t="s">
        <v>91</v>
      </c>
      <c r="C61" s="112"/>
      <c r="D61" s="120">
        <f t="shared" si="13"/>
        <v>24.1738</v>
      </c>
      <c r="E61" s="115">
        <v>1</v>
      </c>
      <c r="F61" s="116">
        <f t="shared" si="14"/>
        <v>24.1738</v>
      </c>
      <c r="G61" s="56">
        <v>38.99</v>
      </c>
      <c r="H61" s="115">
        <f t="shared" si="15"/>
        <v>38.99</v>
      </c>
      <c r="I61" s="117"/>
      <c r="J61" s="118"/>
      <c r="K61" s="1"/>
      <c r="L61" s="108" t="s">
        <v>103</v>
      </c>
      <c r="M61" s="67">
        <v>104.9</v>
      </c>
      <c r="N61" s="68">
        <f t="shared" si="0"/>
        <v>83.92</v>
      </c>
      <c r="O61" s="68">
        <f t="shared" si="1"/>
        <v>73.430000000000007</v>
      </c>
      <c r="P61" s="68">
        <f t="shared" si="2"/>
        <v>68.185000000000002</v>
      </c>
      <c r="Q61" s="68">
        <f t="shared" si="3"/>
        <v>65.038000000000011</v>
      </c>
    </row>
    <row r="62" spans="2:17" ht="12.75" customHeight="1" x14ac:dyDescent="0.25">
      <c r="B62" s="114"/>
      <c r="C62" s="112"/>
      <c r="D62" s="128"/>
      <c r="E62" s="115"/>
      <c r="F62" s="116"/>
      <c r="G62" s="116"/>
      <c r="H62" s="115"/>
      <c r="I62" s="117"/>
      <c r="J62" s="118"/>
      <c r="K62" s="1"/>
      <c r="L62" s="108" t="s">
        <v>104</v>
      </c>
      <c r="M62" s="67">
        <v>89.9</v>
      </c>
      <c r="N62" s="68">
        <f t="shared" si="0"/>
        <v>71.92</v>
      </c>
      <c r="O62" s="68">
        <f t="shared" si="1"/>
        <v>62.930000000000007</v>
      </c>
      <c r="P62" s="68">
        <f t="shared" si="2"/>
        <v>58.435000000000002</v>
      </c>
      <c r="Q62" s="68">
        <f t="shared" si="3"/>
        <v>55.738000000000007</v>
      </c>
    </row>
    <row r="63" spans="2:17" x14ac:dyDescent="0.25">
      <c r="B63" s="114"/>
      <c r="C63" s="112"/>
      <c r="D63" s="128"/>
      <c r="E63" s="115"/>
      <c r="F63" s="116"/>
      <c r="G63" s="116"/>
      <c r="H63" s="115"/>
      <c r="I63" s="117" t="s">
        <v>7</v>
      </c>
      <c r="J63" s="118"/>
      <c r="K63" s="2"/>
      <c r="L63" s="108" t="s">
        <v>127</v>
      </c>
      <c r="M63" s="67">
        <v>119.9</v>
      </c>
      <c r="N63" s="68">
        <f t="shared" si="0"/>
        <v>95.92</v>
      </c>
      <c r="O63" s="68">
        <f t="shared" si="1"/>
        <v>83.93</v>
      </c>
      <c r="P63" s="68">
        <f t="shared" si="2"/>
        <v>77.935000000000002</v>
      </c>
      <c r="Q63" s="68">
        <f t="shared" si="3"/>
        <v>74.337999999999994</v>
      </c>
    </row>
    <row r="64" spans="2:17" ht="15.75" thickBot="1" x14ac:dyDescent="0.3">
      <c r="B64" s="122"/>
      <c r="C64" s="113"/>
      <c r="D64" s="123"/>
      <c r="E64" s="125" t="s">
        <v>8</v>
      </c>
      <c r="F64" s="46">
        <f>SUM(F56:F63)</f>
        <v>250.92640000000003</v>
      </c>
      <c r="G64" s="46"/>
      <c r="H64" s="46">
        <f>SUM(H56:H63)</f>
        <v>404.72</v>
      </c>
      <c r="I64" s="129">
        <f>H64-F64</f>
        <v>153.7936</v>
      </c>
      <c r="J64" s="124"/>
      <c r="K64" s="1"/>
      <c r="L64" s="108" t="s">
        <v>43</v>
      </c>
      <c r="M64" s="67">
        <v>139.9</v>
      </c>
      <c r="N64" s="68">
        <f t="shared" si="0"/>
        <v>111.92</v>
      </c>
      <c r="O64" s="68">
        <f t="shared" si="1"/>
        <v>97.93</v>
      </c>
      <c r="P64" s="68">
        <f t="shared" si="2"/>
        <v>90.935000000000002</v>
      </c>
      <c r="Q64" s="68">
        <f t="shared" si="3"/>
        <v>86.738</v>
      </c>
    </row>
    <row r="65" spans="2:17" ht="15.75" thickBot="1" x14ac:dyDescent="0.3">
      <c r="K65" s="1"/>
      <c r="L65" s="109" t="s">
        <v>38</v>
      </c>
      <c r="M65" s="67">
        <v>29.99</v>
      </c>
      <c r="N65" s="68">
        <f t="shared" si="0"/>
        <v>23.991999999999997</v>
      </c>
      <c r="O65" s="68">
        <f t="shared" si="1"/>
        <v>20.992999999999999</v>
      </c>
      <c r="P65" s="68">
        <f t="shared" si="2"/>
        <v>19.493499999999997</v>
      </c>
      <c r="Q65" s="68">
        <f t="shared" si="3"/>
        <v>18.593799999999998</v>
      </c>
    </row>
    <row r="66" spans="2:17" ht="15.75" thickBot="1" x14ac:dyDescent="0.3">
      <c r="B66" s="22" t="s">
        <v>70</v>
      </c>
      <c r="C66" s="87" t="s">
        <v>73</v>
      </c>
      <c r="D66" s="23"/>
      <c r="E66" s="23"/>
      <c r="F66" s="37"/>
      <c r="G66" s="37"/>
      <c r="H66" s="23"/>
      <c r="I66" s="31"/>
      <c r="J66" s="39" t="s">
        <v>15</v>
      </c>
      <c r="K66" s="1"/>
      <c r="L66" s="108" t="s">
        <v>105</v>
      </c>
      <c r="M66" s="67">
        <v>49.99</v>
      </c>
      <c r="N66" s="68">
        <f t="shared" si="0"/>
        <v>39.992000000000004</v>
      </c>
      <c r="O66" s="68">
        <f t="shared" si="1"/>
        <v>34.993000000000002</v>
      </c>
      <c r="P66" s="68">
        <f t="shared" si="2"/>
        <v>32.493499999999997</v>
      </c>
      <c r="Q66" s="68">
        <f t="shared" si="3"/>
        <v>30.9938</v>
      </c>
    </row>
    <row r="67" spans="2:17" x14ac:dyDescent="0.25">
      <c r="B67" s="114"/>
      <c r="C67" s="112" t="s">
        <v>130</v>
      </c>
      <c r="D67" s="115" t="s">
        <v>0</v>
      </c>
      <c r="E67" s="115" t="s">
        <v>1</v>
      </c>
      <c r="F67" s="116" t="s">
        <v>2</v>
      </c>
      <c r="G67" s="116" t="s">
        <v>28</v>
      </c>
      <c r="H67" s="115" t="s">
        <v>55</v>
      </c>
      <c r="I67" s="116"/>
      <c r="J67" s="130" t="s">
        <v>122</v>
      </c>
      <c r="K67" s="1"/>
      <c r="L67" s="110" t="s">
        <v>128</v>
      </c>
      <c r="M67">
        <v>169.9</v>
      </c>
      <c r="N67" s="68">
        <f t="shared" si="0"/>
        <v>135.92000000000002</v>
      </c>
      <c r="O67" s="68">
        <f t="shared" si="1"/>
        <v>118.93</v>
      </c>
      <c r="P67" s="68">
        <f t="shared" si="2"/>
        <v>110.435</v>
      </c>
      <c r="Q67" s="68">
        <f t="shared" si="3"/>
        <v>105.33800000000001</v>
      </c>
    </row>
    <row r="68" spans="2:17" x14ac:dyDescent="0.25">
      <c r="B68" s="119" t="s">
        <v>86</v>
      </c>
      <c r="C68" s="112"/>
      <c r="D68" s="120">
        <v>12.393799999999999</v>
      </c>
      <c r="E68" s="115">
        <v>6</v>
      </c>
      <c r="F68" s="116">
        <f>D68*E68</f>
        <v>74.362799999999993</v>
      </c>
      <c r="G68" s="115">
        <v>19.989999999999998</v>
      </c>
      <c r="H68" s="115">
        <v>99.95</v>
      </c>
      <c r="I68" s="116"/>
      <c r="J68" s="118"/>
      <c r="K68" s="1"/>
      <c r="L68" s="110" t="s">
        <v>129</v>
      </c>
      <c r="M68">
        <v>59.9</v>
      </c>
      <c r="N68" s="68">
        <f t="shared" si="0"/>
        <v>47.92</v>
      </c>
      <c r="O68" s="68">
        <f t="shared" si="1"/>
        <v>41.93</v>
      </c>
      <c r="P68" s="68">
        <f t="shared" si="2"/>
        <v>38.935000000000002</v>
      </c>
      <c r="Q68" s="68">
        <f t="shared" si="3"/>
        <v>37.137999999999998</v>
      </c>
    </row>
    <row r="69" spans="2:17" x14ac:dyDescent="0.25">
      <c r="B69" s="114" t="s">
        <v>89</v>
      </c>
      <c r="C69" s="112"/>
      <c r="D69" s="120">
        <v>16.733799999999999</v>
      </c>
      <c r="E69" s="115">
        <v>1</v>
      </c>
      <c r="F69" s="116">
        <v>16.733799999999999</v>
      </c>
      <c r="G69" s="116">
        <v>26.99</v>
      </c>
      <c r="H69" s="115">
        <v>26.99</v>
      </c>
      <c r="I69" s="116"/>
      <c r="J69" s="118"/>
      <c r="K69" s="2"/>
      <c r="L69" s="111" t="s">
        <v>106</v>
      </c>
      <c r="M69">
        <v>69.900000000000006</v>
      </c>
      <c r="N69" s="68">
        <f t="shared" si="0"/>
        <v>55.92</v>
      </c>
      <c r="O69" s="68">
        <f t="shared" si="1"/>
        <v>48.930000000000007</v>
      </c>
      <c r="P69" s="68">
        <f t="shared" si="2"/>
        <v>45.435000000000002</v>
      </c>
      <c r="Q69" s="68">
        <f t="shared" si="3"/>
        <v>43.338000000000008</v>
      </c>
    </row>
    <row r="70" spans="2:17" x14ac:dyDescent="0.25">
      <c r="B70" s="114" t="s">
        <v>27</v>
      </c>
      <c r="C70" s="112"/>
      <c r="D70" s="120">
        <v>21.073799999999999</v>
      </c>
      <c r="E70" s="115">
        <v>1</v>
      </c>
      <c r="F70" s="116">
        <v>21.073799999999999</v>
      </c>
      <c r="G70" s="115">
        <v>33.99</v>
      </c>
      <c r="H70" s="115">
        <v>33.99</v>
      </c>
      <c r="I70" s="116"/>
      <c r="J70" s="118"/>
      <c r="K70" s="2"/>
      <c r="L70" s="111" t="s">
        <v>107</v>
      </c>
      <c r="M70">
        <v>69.900000000000006</v>
      </c>
      <c r="N70" s="68">
        <f t="shared" si="0"/>
        <v>55.92</v>
      </c>
      <c r="O70" s="68">
        <f t="shared" si="1"/>
        <v>48.930000000000007</v>
      </c>
      <c r="P70" s="68">
        <f t="shared" si="2"/>
        <v>45.435000000000002</v>
      </c>
      <c r="Q70" s="68">
        <f t="shared" si="3"/>
        <v>43.338000000000008</v>
      </c>
    </row>
    <row r="71" spans="2:17" x14ac:dyDescent="0.25">
      <c r="B71" s="114" t="s">
        <v>103</v>
      </c>
      <c r="C71" s="112"/>
      <c r="D71" s="120">
        <v>65.038000000000011</v>
      </c>
      <c r="E71" s="115">
        <v>1</v>
      </c>
      <c r="F71" s="116">
        <v>65.038000000000011</v>
      </c>
      <c r="G71" s="56">
        <v>104.9</v>
      </c>
      <c r="H71" s="115">
        <v>104.9</v>
      </c>
      <c r="I71" s="116"/>
      <c r="J71" s="118"/>
      <c r="L71" s="111" t="s">
        <v>35</v>
      </c>
      <c r="M71">
        <v>69.900000000000006</v>
      </c>
      <c r="N71" s="68">
        <f t="shared" si="0"/>
        <v>55.92</v>
      </c>
      <c r="O71" s="68">
        <f t="shared" si="1"/>
        <v>48.930000000000007</v>
      </c>
      <c r="P71" s="68">
        <f t="shared" si="2"/>
        <v>45.435000000000002</v>
      </c>
      <c r="Q71" s="68">
        <f t="shared" si="3"/>
        <v>43.338000000000008</v>
      </c>
    </row>
    <row r="72" spans="2:17" x14ac:dyDescent="0.25">
      <c r="B72" s="114" t="s">
        <v>101</v>
      </c>
      <c r="C72" s="112"/>
      <c r="D72" s="121">
        <v>61.938000000000002</v>
      </c>
      <c r="E72" s="115">
        <v>1</v>
      </c>
      <c r="F72" s="116">
        <v>61.938000000000002</v>
      </c>
      <c r="G72" s="115">
        <v>99.9</v>
      </c>
      <c r="H72" s="115">
        <v>99.9</v>
      </c>
      <c r="I72" s="116"/>
      <c r="J72" s="118"/>
      <c r="L72" s="110" t="s">
        <v>108</v>
      </c>
      <c r="M72">
        <v>99.9</v>
      </c>
      <c r="N72" s="68">
        <f t="shared" si="0"/>
        <v>79.92</v>
      </c>
      <c r="O72" s="68">
        <f t="shared" si="1"/>
        <v>69.930000000000007</v>
      </c>
      <c r="P72" s="68">
        <f t="shared" si="2"/>
        <v>64.935000000000002</v>
      </c>
      <c r="Q72" s="68">
        <f t="shared" si="3"/>
        <v>61.938000000000002</v>
      </c>
    </row>
    <row r="73" spans="2:17" x14ac:dyDescent="0.25">
      <c r="B73" s="114" t="s">
        <v>91</v>
      </c>
      <c r="C73" s="112"/>
      <c r="D73" s="121">
        <v>24.1738</v>
      </c>
      <c r="E73" s="115">
        <v>1</v>
      </c>
      <c r="F73" s="116">
        <v>24.1738</v>
      </c>
      <c r="G73" s="115">
        <v>38.99</v>
      </c>
      <c r="H73" s="115">
        <v>38.99</v>
      </c>
      <c r="I73" s="116"/>
      <c r="J73" s="118"/>
      <c r="K73" s="1"/>
      <c r="L73" s="110" t="s">
        <v>109</v>
      </c>
      <c r="M73">
        <v>109.9</v>
      </c>
      <c r="N73" s="68">
        <f t="shared" si="0"/>
        <v>87.92</v>
      </c>
      <c r="O73" s="68">
        <f t="shared" si="1"/>
        <v>76.930000000000007</v>
      </c>
      <c r="P73" s="68">
        <f t="shared" si="2"/>
        <v>71.435000000000002</v>
      </c>
      <c r="Q73" s="68">
        <f t="shared" si="3"/>
        <v>68.138000000000005</v>
      </c>
    </row>
    <row r="74" spans="2:17" ht="15" customHeight="1" x14ac:dyDescent="0.25">
      <c r="B74" s="114" t="s">
        <v>81</v>
      </c>
      <c r="C74" s="112"/>
      <c r="D74" s="120">
        <f t="shared" ref="D74:D76" si="16">G74-(G74*38%)</f>
        <v>61.993799999999993</v>
      </c>
      <c r="E74" s="115">
        <v>1</v>
      </c>
      <c r="F74" s="116">
        <f t="shared" ref="F74:F76" si="17">D74*E74</f>
        <v>61.993799999999993</v>
      </c>
      <c r="G74" s="56">
        <v>99.99</v>
      </c>
      <c r="H74" s="115">
        <f>G74*E74</f>
        <v>99.99</v>
      </c>
      <c r="I74" s="116"/>
      <c r="J74" s="118"/>
      <c r="K74" s="1"/>
      <c r="L74" s="110" t="s">
        <v>39</v>
      </c>
      <c r="M74">
        <v>128.9</v>
      </c>
      <c r="N74" s="68">
        <f t="shared" si="0"/>
        <v>103.12</v>
      </c>
      <c r="O74" s="68">
        <f t="shared" si="1"/>
        <v>90.23</v>
      </c>
      <c r="P74" s="68">
        <f t="shared" si="2"/>
        <v>83.784999999999997</v>
      </c>
      <c r="Q74" s="68">
        <f t="shared" si="3"/>
        <v>79.918000000000006</v>
      </c>
    </row>
    <row r="75" spans="2:17" x14ac:dyDescent="0.25">
      <c r="B75" s="114" t="s">
        <v>107</v>
      </c>
      <c r="C75" s="112"/>
      <c r="D75" s="120">
        <f t="shared" si="16"/>
        <v>43.338000000000008</v>
      </c>
      <c r="E75" s="115">
        <v>1</v>
      </c>
      <c r="F75" s="116">
        <f t="shared" si="17"/>
        <v>43.338000000000008</v>
      </c>
      <c r="G75" s="56">
        <v>69.900000000000006</v>
      </c>
      <c r="H75" s="115">
        <f>G75*E75</f>
        <v>69.900000000000006</v>
      </c>
      <c r="I75" s="116"/>
      <c r="J75" s="118"/>
      <c r="K75" s="2"/>
      <c r="L75" s="110" t="s">
        <v>110</v>
      </c>
      <c r="M75">
        <v>249.9</v>
      </c>
      <c r="N75" s="68">
        <f t="shared" si="0"/>
        <v>199.92000000000002</v>
      </c>
      <c r="O75" s="68">
        <f t="shared" si="1"/>
        <v>174.93</v>
      </c>
      <c r="P75" s="68">
        <f t="shared" si="2"/>
        <v>162.435</v>
      </c>
      <c r="Q75" s="68">
        <f t="shared" si="3"/>
        <v>154.93799999999999</v>
      </c>
    </row>
    <row r="76" spans="2:17" x14ac:dyDescent="0.25">
      <c r="B76" s="114" t="s">
        <v>85</v>
      </c>
      <c r="C76" s="112"/>
      <c r="D76" s="120">
        <f t="shared" si="16"/>
        <v>61.938000000000002</v>
      </c>
      <c r="E76" s="115">
        <v>1</v>
      </c>
      <c r="F76" s="116">
        <f t="shared" si="17"/>
        <v>61.938000000000002</v>
      </c>
      <c r="G76" s="56">
        <v>99.9</v>
      </c>
      <c r="H76" s="115">
        <f>G76*E76</f>
        <v>99.9</v>
      </c>
      <c r="I76" s="116"/>
      <c r="J76" s="118"/>
      <c r="K76" s="1"/>
      <c r="L76" s="110" t="s">
        <v>111</v>
      </c>
      <c r="M76">
        <v>109.9</v>
      </c>
      <c r="N76" s="68">
        <f t="shared" si="0"/>
        <v>87.92</v>
      </c>
      <c r="O76" s="68">
        <f t="shared" si="1"/>
        <v>76.930000000000007</v>
      </c>
      <c r="P76" s="68">
        <f t="shared" si="2"/>
        <v>71.435000000000002</v>
      </c>
      <c r="Q76" s="68">
        <f t="shared" si="3"/>
        <v>68.138000000000005</v>
      </c>
    </row>
    <row r="77" spans="2:17" x14ac:dyDescent="0.25">
      <c r="B77" s="114"/>
      <c r="C77" s="112"/>
      <c r="D77" s="128"/>
      <c r="E77" s="115"/>
      <c r="F77" s="116"/>
      <c r="G77" s="116"/>
      <c r="H77" s="115"/>
      <c r="I77" s="116"/>
      <c r="J77" s="118"/>
      <c r="K77" s="1"/>
      <c r="L77" s="110" t="s">
        <v>52</v>
      </c>
      <c r="M77">
        <v>139.9</v>
      </c>
      <c r="N77" s="68">
        <f t="shared" si="0"/>
        <v>111.92</v>
      </c>
      <c r="O77" s="68">
        <f t="shared" si="1"/>
        <v>97.93</v>
      </c>
      <c r="P77" s="68">
        <f t="shared" si="2"/>
        <v>90.935000000000002</v>
      </c>
      <c r="Q77" s="68">
        <f t="shared" si="3"/>
        <v>86.738</v>
      </c>
    </row>
    <row r="78" spans="2:17" x14ac:dyDescent="0.25">
      <c r="B78" s="114"/>
      <c r="C78" s="112"/>
      <c r="D78" s="128"/>
      <c r="E78" s="115"/>
      <c r="F78" s="116"/>
      <c r="G78" s="115"/>
      <c r="H78" s="115"/>
      <c r="I78" s="117" t="s">
        <v>7</v>
      </c>
      <c r="J78" s="118"/>
      <c r="K78" s="1"/>
      <c r="L78" s="3"/>
    </row>
    <row r="79" spans="2:17" ht="15.75" thickBot="1" x14ac:dyDescent="0.3">
      <c r="B79" s="122"/>
      <c r="C79" s="113"/>
      <c r="D79" s="123"/>
      <c r="E79" s="125" t="s">
        <v>8</v>
      </c>
      <c r="F79" s="46">
        <f>SUM(F68:F78)</f>
        <v>430.59</v>
      </c>
      <c r="G79" s="46"/>
      <c r="H79" s="46">
        <f>SUM(H68:H78)</f>
        <v>674.51</v>
      </c>
      <c r="I79" s="131">
        <f>H79-F79</f>
        <v>243.92000000000002</v>
      </c>
      <c r="J79" s="124"/>
      <c r="K79" s="1"/>
      <c r="L79" s="3"/>
    </row>
    <row r="80" spans="2:17" x14ac:dyDescent="0.25">
      <c r="K80" s="1"/>
      <c r="L80" s="3"/>
    </row>
    <row r="81" spans="2:12" x14ac:dyDescent="0.25">
      <c r="K81" s="1"/>
      <c r="L81" s="3"/>
    </row>
    <row r="82" spans="2:12" x14ac:dyDescent="0.25">
      <c r="K82" s="1"/>
      <c r="L82" s="3"/>
    </row>
    <row r="83" spans="2:12" x14ac:dyDescent="0.25">
      <c r="K83" s="2"/>
      <c r="L83" s="3"/>
    </row>
    <row r="84" spans="2:12" x14ac:dyDescent="0.25">
      <c r="K84" s="2"/>
      <c r="L84" s="3"/>
    </row>
    <row r="85" spans="2:12" x14ac:dyDescent="0.25">
      <c r="K85" s="2"/>
      <c r="L85" s="3"/>
    </row>
    <row r="86" spans="2:12" x14ac:dyDescent="0.25">
      <c r="K86" s="2"/>
      <c r="L86" s="3"/>
    </row>
    <row r="87" spans="2:12" x14ac:dyDescent="0.25">
      <c r="B87" s="8"/>
      <c r="C87" s="8"/>
      <c r="D87" s="8"/>
      <c r="E87" s="8"/>
      <c r="F87" s="33"/>
      <c r="G87" s="33"/>
      <c r="H87" s="12"/>
      <c r="I87" s="33"/>
      <c r="J87" s="48"/>
      <c r="K87" s="2"/>
      <c r="L87" s="3"/>
    </row>
    <row r="88" spans="2:12" hidden="1" x14ac:dyDescent="0.25">
      <c r="B88" s="24" t="s">
        <v>56</v>
      </c>
      <c r="C88" s="24"/>
      <c r="D88" s="67">
        <v>19.989999999999998</v>
      </c>
      <c r="E88" s="68">
        <v>13.7</v>
      </c>
      <c r="F88" s="68">
        <v>11.99</v>
      </c>
      <c r="G88" s="68">
        <v>11.13</v>
      </c>
      <c r="H88" s="68">
        <v>10.62</v>
      </c>
      <c r="I88" s="33"/>
      <c r="J88" s="48"/>
      <c r="K88" s="2"/>
      <c r="L88" s="3"/>
    </row>
    <row r="89" spans="2:12" hidden="1" x14ac:dyDescent="0.25">
      <c r="K89" s="1"/>
      <c r="L89" s="3"/>
    </row>
    <row r="90" spans="2:12" hidden="1" x14ac:dyDescent="0.25">
      <c r="B90" s="4" t="s">
        <v>9</v>
      </c>
      <c r="C90" s="83"/>
      <c r="D90" s="5"/>
      <c r="E90" s="5"/>
      <c r="F90" s="32"/>
      <c r="G90" s="32"/>
      <c r="H90" s="5"/>
      <c r="I90" s="6"/>
      <c r="J90" s="41" t="s">
        <v>11</v>
      </c>
      <c r="K90" s="1"/>
    </row>
    <row r="91" spans="2:12" hidden="1" x14ac:dyDescent="0.25">
      <c r="B91" s="7"/>
      <c r="C91" s="8"/>
      <c r="D91" s="8" t="s">
        <v>10</v>
      </c>
      <c r="E91" s="8" t="s">
        <v>1</v>
      </c>
      <c r="F91" s="33" t="s">
        <v>8</v>
      </c>
      <c r="G91" s="33"/>
      <c r="H91" s="24" t="s">
        <v>57</v>
      </c>
      <c r="I91" s="9" t="s">
        <v>7</v>
      </c>
      <c r="J91" s="94" t="s">
        <v>61</v>
      </c>
    </row>
    <row r="92" spans="2:12" ht="15.75" hidden="1" thickBot="1" x14ac:dyDescent="0.3">
      <c r="B92" s="14" t="s">
        <v>6</v>
      </c>
      <c r="C92" s="15"/>
      <c r="D92" s="15">
        <v>13.7</v>
      </c>
      <c r="E92" s="15">
        <v>11</v>
      </c>
      <c r="F92" s="46">
        <f>D92*E92</f>
        <v>150.69999999999999</v>
      </c>
      <c r="G92" s="62">
        <v>19.989999999999998</v>
      </c>
      <c r="H92" s="64">
        <f>G92*E92</f>
        <v>219.89</v>
      </c>
      <c r="I92" s="47">
        <f>H92-F92</f>
        <v>69.19</v>
      </c>
      <c r="J92" s="95"/>
    </row>
    <row r="93" spans="2:12" hidden="1" x14ac:dyDescent="0.25"/>
    <row r="94" spans="2:12" hidden="1" x14ac:dyDescent="0.25">
      <c r="B94" s="16" t="s">
        <v>3</v>
      </c>
      <c r="C94" s="84"/>
      <c r="D94" s="17"/>
      <c r="E94" s="17"/>
      <c r="F94" s="35"/>
      <c r="G94" s="35"/>
      <c r="H94" s="17"/>
      <c r="I94" s="30"/>
      <c r="J94" s="42" t="s">
        <v>12</v>
      </c>
    </row>
    <row r="95" spans="2:12" hidden="1" x14ac:dyDescent="0.25">
      <c r="B95" s="7"/>
      <c r="C95" s="8"/>
      <c r="D95" s="8" t="s">
        <v>10</v>
      </c>
      <c r="E95" s="8" t="s">
        <v>1</v>
      </c>
      <c r="F95" s="33" t="s">
        <v>8</v>
      </c>
      <c r="G95" s="33"/>
      <c r="H95" s="24" t="s">
        <v>57</v>
      </c>
      <c r="I95" s="9" t="s">
        <v>7</v>
      </c>
      <c r="J95" s="94" t="s">
        <v>61</v>
      </c>
    </row>
    <row r="96" spans="2:12" ht="15.75" hidden="1" thickBot="1" x14ac:dyDescent="0.3">
      <c r="B96" s="14" t="s">
        <v>6</v>
      </c>
      <c r="C96" s="15"/>
      <c r="D96" s="15">
        <v>11.99</v>
      </c>
      <c r="E96" s="15">
        <v>12</v>
      </c>
      <c r="F96" s="46">
        <f>D96*E96</f>
        <v>143.88</v>
      </c>
      <c r="G96" s="62">
        <v>19.989999999999998</v>
      </c>
      <c r="H96" s="64">
        <f>G96*E96</f>
        <v>239.88</v>
      </c>
      <c r="I96" s="47">
        <f>H96-F96</f>
        <v>96</v>
      </c>
      <c r="J96" s="95"/>
    </row>
    <row r="97" spans="2:10" hidden="1" x14ac:dyDescent="0.25"/>
    <row r="98" spans="2:10" hidden="1" x14ac:dyDescent="0.25">
      <c r="B98" s="20" t="s">
        <v>4</v>
      </c>
      <c r="C98" s="85"/>
      <c r="D98" s="21"/>
      <c r="E98" s="21"/>
      <c r="F98" s="36"/>
      <c r="G98" s="36"/>
      <c r="H98" s="21"/>
      <c r="I98" s="36"/>
      <c r="J98" s="43" t="s">
        <v>13</v>
      </c>
    </row>
    <row r="99" spans="2:10" hidden="1" x14ac:dyDescent="0.25">
      <c r="B99" s="7"/>
      <c r="C99" s="8"/>
      <c r="D99" s="8" t="s">
        <v>10</v>
      </c>
      <c r="E99" s="8" t="s">
        <v>1</v>
      </c>
      <c r="F99" s="33" t="s">
        <v>8</v>
      </c>
      <c r="G99" s="33"/>
      <c r="H99" s="24" t="s">
        <v>57</v>
      </c>
      <c r="I99" s="9" t="s">
        <v>7</v>
      </c>
      <c r="J99" s="90" t="s">
        <v>61</v>
      </c>
    </row>
    <row r="100" spans="2:10" ht="15.75" hidden="1" thickBot="1" x14ac:dyDescent="0.3">
      <c r="B100" s="14" t="s">
        <v>6</v>
      </c>
      <c r="C100" s="15"/>
      <c r="D100" s="15">
        <v>11.13</v>
      </c>
      <c r="E100" s="15">
        <v>17</v>
      </c>
      <c r="F100" s="46">
        <f>D100*E100</f>
        <v>189.21</v>
      </c>
      <c r="G100" s="62">
        <v>19.989999999999998</v>
      </c>
      <c r="H100" s="64">
        <f>G100*E100</f>
        <v>339.83</v>
      </c>
      <c r="I100" s="47">
        <f>H100-F100</f>
        <v>150.61999999999998</v>
      </c>
      <c r="J100" s="91"/>
    </row>
    <row r="101" spans="2:10" hidden="1" x14ac:dyDescent="0.25"/>
    <row r="102" spans="2:10" hidden="1" x14ac:dyDescent="0.25">
      <c r="B102" s="49" t="s">
        <v>58</v>
      </c>
      <c r="C102" s="86"/>
      <c r="D102" s="50"/>
      <c r="E102" s="50"/>
      <c r="F102" s="51"/>
      <c r="G102" s="51"/>
      <c r="H102" s="50"/>
      <c r="I102" s="51"/>
      <c r="J102" s="65" t="s">
        <v>14</v>
      </c>
    </row>
    <row r="103" spans="2:10" hidden="1" x14ac:dyDescent="0.25">
      <c r="B103" s="7"/>
      <c r="C103" s="8"/>
      <c r="D103" s="8" t="s">
        <v>10</v>
      </c>
      <c r="E103" s="8" t="s">
        <v>1</v>
      </c>
      <c r="F103" s="33" t="s">
        <v>8</v>
      </c>
      <c r="G103" s="33"/>
      <c r="H103" s="24" t="s">
        <v>57</v>
      </c>
      <c r="I103" s="9" t="s">
        <v>7</v>
      </c>
      <c r="J103" s="90" t="s">
        <v>60</v>
      </c>
    </row>
    <row r="104" spans="2:10" ht="15.75" hidden="1" thickBot="1" x14ac:dyDescent="0.3">
      <c r="B104" s="14" t="s">
        <v>6</v>
      </c>
      <c r="C104" s="15"/>
      <c r="D104" s="15">
        <v>10.62</v>
      </c>
      <c r="E104" s="15">
        <v>34</v>
      </c>
      <c r="F104" s="46">
        <f>D104*E104</f>
        <v>361.08</v>
      </c>
      <c r="G104" s="62">
        <v>19.989999999999998</v>
      </c>
      <c r="H104" s="64">
        <f>G104*E104</f>
        <v>679.66</v>
      </c>
      <c r="I104" s="47">
        <f>H104-F104</f>
        <v>318.58</v>
      </c>
      <c r="J104" s="91"/>
    </row>
    <row r="105" spans="2:10" hidden="1" x14ac:dyDescent="0.25"/>
    <row r="106" spans="2:10" hidden="1" x14ac:dyDescent="0.25">
      <c r="B106" s="22" t="s">
        <v>59</v>
      </c>
      <c r="C106" s="87"/>
      <c r="D106" s="23"/>
      <c r="E106" s="23"/>
      <c r="F106" s="37"/>
      <c r="G106" s="37"/>
      <c r="H106" s="23"/>
      <c r="I106" s="37"/>
      <c r="J106" s="44" t="s">
        <v>14</v>
      </c>
    </row>
    <row r="107" spans="2:10" hidden="1" x14ac:dyDescent="0.25">
      <c r="B107" s="7"/>
      <c r="C107" s="8"/>
      <c r="D107" s="8" t="s">
        <v>10</v>
      </c>
      <c r="E107" s="8" t="s">
        <v>1</v>
      </c>
      <c r="F107" s="33" t="s">
        <v>8</v>
      </c>
      <c r="G107" s="33"/>
      <c r="H107" s="24" t="s">
        <v>57</v>
      </c>
      <c r="I107" s="9" t="s">
        <v>7</v>
      </c>
      <c r="J107" s="90" t="s">
        <v>62</v>
      </c>
    </row>
    <row r="108" spans="2:10" ht="15.75" hidden="1" thickBot="1" x14ac:dyDescent="0.3">
      <c r="B108" s="14" t="s">
        <v>6</v>
      </c>
      <c r="C108" s="15"/>
      <c r="D108" s="15">
        <v>10.62</v>
      </c>
      <c r="E108" s="15">
        <v>48</v>
      </c>
      <c r="F108" s="46">
        <f>D108*E108</f>
        <v>509.76</v>
      </c>
      <c r="G108" s="66">
        <v>19.989999999999998</v>
      </c>
      <c r="H108" s="64">
        <f>G108*E108</f>
        <v>959.52</v>
      </c>
      <c r="I108" s="47">
        <f>H108-F108</f>
        <v>449.76</v>
      </c>
      <c r="J108" s="91"/>
    </row>
    <row r="109" spans="2:10" hidden="1" x14ac:dyDescent="0.25"/>
  </sheetData>
  <autoFilter ref="L25:Q54" xr:uid="{AC94B9F9-2A5F-4293-A6D4-5B644E43C5E1}">
    <sortState xmlns:xlrd2="http://schemas.microsoft.com/office/spreadsheetml/2017/richdata2" ref="L26:Q66">
      <sortCondition ref="N25:N54"/>
    </sortState>
  </autoFilter>
  <mergeCells count="15">
    <mergeCell ref="J99:J100"/>
    <mergeCell ref="J103:J104"/>
    <mergeCell ref="J107:J108"/>
    <mergeCell ref="C55:C64"/>
    <mergeCell ref="J55:J64"/>
    <mergeCell ref="C67:C79"/>
    <mergeCell ref="J67:J79"/>
    <mergeCell ref="J91:J92"/>
    <mergeCell ref="J95:J96"/>
    <mergeCell ref="C26:C32"/>
    <mergeCell ref="J26:J32"/>
    <mergeCell ref="C35:C41"/>
    <mergeCell ref="J35:J41"/>
    <mergeCell ref="C45:C52"/>
    <mergeCell ref="J45:J5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COMBOS CP03 </vt:lpstr>
      <vt:lpstr>COMBOS CP04</vt:lpstr>
      <vt:lpstr>COMBOS CP05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 Sargaco/SPO/BR</dc:creator>
  <cp:lastModifiedBy>Gabriela Santos/SPO/BR</cp:lastModifiedBy>
  <dcterms:created xsi:type="dcterms:W3CDTF">2021-07-19T12:35:58Z</dcterms:created>
  <dcterms:modified xsi:type="dcterms:W3CDTF">2022-11-07T22:24:43Z</dcterms:modified>
</cp:coreProperties>
</file>