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son\Documents\001 Meus documentos\WONDERFOUL\2017\IRPJ e CSLL\"/>
    </mc:Choice>
  </mc:AlternateContent>
  <bookViews>
    <workbookView xWindow="0" yWindow="1425" windowWidth="11835" windowHeight="6345" firstSheet="1" activeTab="1" xr2:uid="{00000000-000D-0000-FFFF-FFFF00000000}"/>
  </bookViews>
  <sheets>
    <sheet name="Plan1" sheetId="4" r:id="rId1"/>
    <sheet name="Apuração de IRPJ e CSLL" sheetId="3" r:id="rId2"/>
  </sheets>
  <calcPr calcId="171027"/>
</workbook>
</file>

<file path=xl/calcChain.xml><?xml version="1.0" encoding="utf-8"?>
<calcChain xmlns="http://schemas.openxmlformats.org/spreadsheetml/2006/main">
  <c r="B24" i="3" l="1"/>
  <c r="E24" i="3" l="1"/>
  <c r="C16" i="3" l="1"/>
  <c r="B20" i="3" s="1"/>
  <c r="B22" i="3" s="1"/>
  <c r="B28" i="3" s="1"/>
  <c r="D16" i="3"/>
  <c r="C8" i="4"/>
  <c r="B14" i="4" s="1"/>
  <c r="B34" i="3" l="1"/>
  <c r="B30" i="3"/>
  <c r="B15" i="4"/>
  <c r="B38" i="3"/>
  <c r="E16" i="3"/>
  <c r="E20" i="3"/>
  <c r="E22" i="3" s="1"/>
  <c r="E28" i="3" s="1"/>
  <c r="E30" i="3" s="1"/>
  <c r="E40" i="3" s="1"/>
  <c r="B36" i="3" l="1"/>
  <c r="B40" i="3" s="1"/>
  <c r="B20" i="4" l="1"/>
  <c r="B21" i="4"/>
  <c r="B23" i="4" l="1"/>
  <c r="D24" i="4" s="1"/>
</calcChain>
</file>

<file path=xl/sharedStrings.xml><?xml version="1.0" encoding="utf-8"?>
<sst xmlns="http://schemas.openxmlformats.org/spreadsheetml/2006/main" count="47" uniqueCount="34">
  <si>
    <t>PIS</t>
  </si>
  <si>
    <t>COFINS</t>
  </si>
  <si>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</si>
  <si>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</si>
  <si>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</si>
  <si>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</si>
  <si>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</si>
  <si>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</si>
  <si>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</si>
  <si>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</si>
  <si>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</si>
  <si>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</si>
  <si>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Imposto a Recolher</t>
  </si>
  <si>
    <t>Apuração da CSLL</t>
  </si>
  <si>
    <t>Receitas</t>
  </si>
  <si>
    <t>Despesas</t>
  </si>
  <si>
    <t>ISS</t>
  </si>
  <si>
    <t>Pro-Labore</t>
  </si>
  <si>
    <t>INSS</t>
  </si>
  <si>
    <t>IRPJ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</si>
  <si>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</si>
  <si>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</si>
  <si>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</si>
  <si>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</si>
  <si>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</si>
  <si>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</si>
  <si>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</si>
  <si>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</si>
  <si>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</si>
  <si>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</si>
  <si>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</si>
  <si>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</si>
  <si>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3º Trimestre / 2017</t>
  </si>
  <si>
    <t>Recebimentos  de julho a setembro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</si>
</sst>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1" fillId="2" borderId="4" xfId="0" applyFont="1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7"/>
  <sheetViews>
    <sheetView workbookViewId="0">
      <selection activeCell="A13" sqref="A13"/>
    </sheetView>
  </sheetViews>
  <sheetFormatPr defaultRowHeight="12.75" x14ac:dyDescent="0.2"/>
  <cols>
    <col min="1" max="1" width="10.28515625" customWidth="1"/>
    <col min="3" max="3" width="10.28515625" customWidth="1"/>
  </cols>
  <sheetData>
    <row r="3" spans="1:3" x14ac:dyDescent="0.2">
      <c r="C3" t="s">
        <v>14</v>
      </c>
    </row>
    <row r="4" spans="1:3" x14ac:dyDescent="0.2">
      <c r="C4" s="3">
        <v>7300</v>
      </c>
    </row>
    <row r="5" spans="1:3" x14ac:dyDescent="0.2">
      <c r="C5" s="3">
        <v>7300</v>
      </c>
    </row>
    <row r="6" spans="1:3" x14ac:dyDescent="0.2">
      <c r="C6" s="3">
        <v>7300</v>
      </c>
    </row>
    <row r="7" spans="1:3" x14ac:dyDescent="0.2">
      <c r="C7" s="3">
        <v>7991.47</v>
      </c>
    </row>
    <row r="8" spans="1:3" x14ac:dyDescent="0.2">
      <c r="C8" s="5">
        <f>SUM(C4:C7)</f>
        <v>29891.47</v>
      </c>
    </row>
    <row r="10" spans="1:3" x14ac:dyDescent="0.2">
      <c r="A10" t="s">
        <v>15</v>
      </c>
    </row>
    <row r="11" spans="1:3" x14ac:dyDescent="0.2">
      <c r="A11" t="s">
        <v>16</v>
      </c>
      <c r="B11" s="5">
        <v>80</v>
      </c>
    </row>
    <row r="12" spans="1:3" x14ac:dyDescent="0.2">
      <c r="A12" t="s">
        <v>16</v>
      </c>
      <c r="B12" s="5">
        <v>80</v>
      </c>
    </row>
    <row r="13" spans="1:3" x14ac:dyDescent="0.2">
      <c r="A13" t="s">
        <v>16</v>
      </c>
      <c r="B13" s="5">
        <v>80</v>
      </c>
    </row>
    <row r="14" spans="1:3" x14ac:dyDescent="0.2">
      <c r="A14" t="s">
        <v>0</v>
      </c>
      <c r="B14" s="5">
        <f>C8*0.65%</f>
        <v>194.29455500000003</v>
      </c>
    </row>
    <row r="15" spans="1:3" x14ac:dyDescent="0.2">
      <c r="A15" t="s">
        <v>1</v>
      </c>
      <c r="B15" s="5">
        <f>C8*3%</f>
        <v>896.7441</v>
      </c>
    </row>
    <row r="16" spans="1:3" x14ac:dyDescent="0.2">
      <c r="A16" t="s">
        <v>17</v>
      </c>
      <c r="B16" s="5">
        <v>1000</v>
      </c>
    </row>
    <row r="17" spans="1:4" x14ac:dyDescent="0.2">
      <c r="A17" t="s">
        <v>17</v>
      </c>
      <c r="B17" s="5">
        <v>1000</v>
      </c>
    </row>
    <row r="18" spans="1:4" x14ac:dyDescent="0.2">
      <c r="A18" t="s">
        <v>18</v>
      </c>
      <c r="B18" s="5">
        <v>620</v>
      </c>
    </row>
    <row r="19" spans="1:4" x14ac:dyDescent="0.2">
      <c r="A19" t="s">
        <v>18</v>
      </c>
      <c r="B19" s="5">
        <v>620</v>
      </c>
    </row>
    <row r="20" spans="1:4" x14ac:dyDescent="0.2">
      <c r="A20" t="s">
        <v>19</v>
      </c>
      <c r="B20" s="5">
        <f>'Apuração de IRPJ e CSLL'!B36</f>
        <v>6694.0311599999986</v>
      </c>
    </row>
    <row r="21" spans="1:4" x14ac:dyDescent="0.2">
      <c r="A21" t="s">
        <v>2</v>
      </c>
      <c r="B21" s="5">
        <f>'Apuração de IRPJ e CSLL'!E36</f>
        <v>0</v>
      </c>
    </row>
    <row r="22" spans="1:4" x14ac:dyDescent="0.2">
      <c r="B22" s="5">
        <v>2000</v>
      </c>
    </row>
    <row r="23" spans="1:4" x14ac:dyDescent="0.2">
      <c r="B23" s="5">
        <f>SUM(B11:B22)</f>
        <v>13265.069814999999</v>
      </c>
    </row>
    <row r="24" spans="1:4" x14ac:dyDescent="0.2">
      <c r="B24" s="5"/>
      <c r="D24" s="5">
        <f>C8-B23</f>
        <v>16626.400185000002</v>
      </c>
    </row>
    <row r="27" spans="1:4" x14ac:dyDescent="0.2">
      <c r="D27" s="5"/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78"/>
  <sheetViews>
    <sheetView showGridLines="0" tabSelected="1" workbookViewId="0">
      <selection activeCell="D39" sqref="D39"/>
    </sheetView>
  </sheetViews>
  <sheetFormatPr defaultRowHeight="12.75" x14ac:dyDescent="0.2"/>
  <cols>
    <col min="1" max="1" width="41.85546875" bestFit="1" customWidth="1"/>
    <col min="2" max="3" width="17.28515625" customWidth="1"/>
    <col min="4" max="4" width="26.5703125" bestFit="1" customWidth="1"/>
    <col min="5" max="5" width="21.5703125" customWidth="1"/>
  </cols>
  <sheetData>
    <row r="2" spans="1:5" x14ac:dyDescent="0.2">
      <c r="A2" s="28" t="s">
        <v>5</v>
      </c>
    </row>
    <row r="3" spans="1:5" x14ac:dyDescent="0.2">
      <c r="A3" s="27"/>
    </row>
    <row r="4" spans="1:5" x14ac:dyDescent="0.2">
      <c r="A4" s="28" t="s">
        <v>25</v>
      </c>
    </row>
    <row r="5" spans="1:5" x14ac:dyDescent="0.2">
      <c r="A5" s="28"/>
    </row>
    <row r="7" spans="1:5" x14ac:dyDescent="0.2">
      <c r="A7" s="4" t="s">
        <v>6</v>
      </c>
      <c r="C7" s="4" t="s">
        <v>32</v>
      </c>
    </row>
    <row r="9" spans="1:5" x14ac:dyDescent="0.2">
      <c r="A9" s="4" t="s">
        <v>33</v>
      </c>
    </row>
    <row r="10" spans="1:5" x14ac:dyDescent="0.2">
      <c r="D10" s="32" t="s">
        <v>21</v>
      </c>
      <c r="E10" s="32"/>
    </row>
    <row r="11" spans="1:5" x14ac:dyDescent="0.2">
      <c r="A11" s="7" t="s">
        <v>7</v>
      </c>
      <c r="B11" s="7"/>
      <c r="C11" s="7" t="s">
        <v>3</v>
      </c>
      <c r="D11" s="7" t="s">
        <v>26</v>
      </c>
      <c r="E11" s="7" t="s">
        <v>2</v>
      </c>
    </row>
    <row r="12" spans="1:5" x14ac:dyDescent="0.2">
      <c r="A12" s="30">
        <v>42917</v>
      </c>
      <c r="B12" s="22" t="s">
        <v>20</v>
      </c>
      <c r="C12" s="3">
        <v>50162.19</v>
      </c>
      <c r="D12" s="3">
        <v>489.67</v>
      </c>
      <c r="E12" s="3">
        <v>0</v>
      </c>
    </row>
    <row r="13" spans="1:5" x14ac:dyDescent="0.2">
      <c r="A13" s="30">
        <v>42948</v>
      </c>
      <c r="B13" s="22" t="s">
        <v>20</v>
      </c>
      <c r="C13" s="3">
        <v>34998.559999999998</v>
      </c>
      <c r="D13" s="3">
        <v>1725.65</v>
      </c>
      <c r="E13" s="3">
        <v>0</v>
      </c>
    </row>
    <row r="14" spans="1:5" x14ac:dyDescent="0.2">
      <c r="A14" s="30">
        <v>42979</v>
      </c>
      <c r="B14" s="22" t="s">
        <v>20</v>
      </c>
      <c r="C14" s="3">
        <v>52186.42</v>
      </c>
      <c r="D14" s="3">
        <v>2334.4499999999998</v>
      </c>
      <c r="E14" s="3">
        <v>0</v>
      </c>
    </row>
    <row r="15" spans="1:5" x14ac:dyDescent="0.2">
      <c r="A15" s="1"/>
      <c r="B15" s="2"/>
      <c r="C15" s="3"/>
      <c r="D15" s="3"/>
      <c r="E15" s="3"/>
    </row>
    <row r="16" spans="1:5" ht="20.100000000000001" customHeight="1" x14ac:dyDescent="0.2">
      <c r="A16" s="31" t="s">
        <v>8</v>
      </c>
      <c r="B16" s="31"/>
      <c r="C16" s="8">
        <f>SUM(C12:C15)</f>
        <v>137347.16999999998</v>
      </c>
      <c r="D16" s="8">
        <f>SUM(D12:D15)</f>
        <v>4549.7700000000004</v>
      </c>
      <c r="E16" s="8">
        <f>SUM(E12:E15)</f>
        <v>0</v>
      </c>
    </row>
    <row r="17" spans="1:5" x14ac:dyDescent="0.2">
      <c r="B17" s="6"/>
    </row>
    <row r="18" spans="1:5" x14ac:dyDescent="0.2">
      <c r="A18" s="17" t="s">
        <v>9</v>
      </c>
      <c r="B18" s="18"/>
      <c r="C18" s="15"/>
      <c r="D18" s="17" t="s">
        <v>13</v>
      </c>
      <c r="E18" s="19"/>
    </row>
    <row r="19" spans="1:5" x14ac:dyDescent="0.2">
      <c r="A19" s="9"/>
      <c r="B19" s="10"/>
      <c r="C19" s="14"/>
      <c r="D19" s="9"/>
      <c r="E19" s="13"/>
    </row>
    <row r="20" spans="1:5" x14ac:dyDescent="0.2">
      <c r="A20" s="9" t="s">
        <v>4</v>
      </c>
      <c r="B20" s="11">
        <f>C16</f>
        <v>137347.16999999998</v>
      </c>
      <c r="C20" s="14"/>
      <c r="D20" s="9" t="s">
        <v>4</v>
      </c>
      <c r="E20" s="11">
        <f>B20</f>
        <v>137347.16999999998</v>
      </c>
    </row>
    <row r="21" spans="1:5" x14ac:dyDescent="0.2">
      <c r="A21" s="9"/>
      <c r="B21" s="12"/>
      <c r="C21" s="14"/>
      <c r="D21" s="9"/>
      <c r="E21" s="12"/>
    </row>
    <row r="22" spans="1:5" x14ac:dyDescent="0.2">
      <c r="A22" s="23" t="s">
        <v>27</v>
      </c>
      <c r="B22" s="12">
        <f>B20*32%</f>
        <v>43951.094399999994</v>
      </c>
      <c r="C22" s="14"/>
      <c r="D22" s="23" t="s">
        <v>22</v>
      </c>
      <c r="E22" s="12">
        <f>E20*32%</f>
        <v>43951.094399999994</v>
      </c>
    </row>
    <row r="23" spans="1:5" x14ac:dyDescent="0.2">
      <c r="A23" s="9"/>
      <c r="B23" s="12"/>
      <c r="C23" s="14"/>
      <c r="D23" s="9"/>
      <c r="E23" s="12"/>
    </row>
    <row r="24" spans="1:5" x14ac:dyDescent="0.2">
      <c r="A24" s="9" t="s">
        <v>28</v>
      </c>
      <c r="B24" s="12">
        <f>174.76+167.45+166.12+167.45</f>
        <v>675.78</v>
      </c>
      <c r="C24" s="14"/>
      <c r="D24" s="9" t="s">
        <v>28</v>
      </c>
      <c r="E24" s="12">
        <f>B24</f>
        <v>675.78</v>
      </c>
    </row>
    <row r="25" spans="1:5" x14ac:dyDescent="0.2">
      <c r="A25" s="9"/>
      <c r="B25" s="12"/>
      <c r="C25" s="14"/>
      <c r="D25" s="9"/>
      <c r="E25" s="12"/>
    </row>
    <row r="26" spans="1:5" x14ac:dyDescent="0.2">
      <c r="A26" s="9" t="s">
        <v>29</v>
      </c>
      <c r="B26" s="12">
        <v>0</v>
      </c>
      <c r="C26" s="14"/>
      <c r="D26" s="9" t="s">
        <v>29</v>
      </c>
      <c r="E26" s="12">
        <v>0</v>
      </c>
    </row>
    <row r="27" spans="1:5" x14ac:dyDescent="0.2">
      <c r="A27" s="9"/>
      <c r="B27" s="12"/>
      <c r="C27" s="14"/>
      <c r="D27" s="9"/>
      <c r="E27" s="12"/>
    </row>
    <row r="28" spans="1:5" x14ac:dyDescent="0.2">
      <c r="A28" s="9" t="s">
        <v>30</v>
      </c>
      <c r="B28" s="12">
        <f>SUM(B22:B27)</f>
        <v>44626.874399999993</v>
      </c>
      <c r="C28" s="14"/>
      <c r="D28" s="9" t="s">
        <v>31</v>
      </c>
      <c r="E28" s="12">
        <f>SUM(E22:E27)</f>
        <v>44626.874399999993</v>
      </c>
    </row>
    <row r="29" spans="1:5" x14ac:dyDescent="0.2">
      <c r="A29" s="9"/>
      <c r="B29" s="12"/>
      <c r="C29" s="14"/>
      <c r="D29" s="9"/>
      <c r="E29" s="12"/>
    </row>
    <row r="30" spans="1:5" x14ac:dyDescent="0.2">
      <c r="A30" s="23" t="s">
        <v>10</v>
      </c>
      <c r="B30" s="12">
        <f>B28*15%</f>
        <v>6694.0311599999986</v>
      </c>
      <c r="C30" s="14"/>
      <c r="D30" s="23" t="s">
        <v>10</v>
      </c>
      <c r="E30" s="12">
        <f>E28*9%</f>
        <v>4016.4186959999993</v>
      </c>
    </row>
    <row r="31" spans="1:5" x14ac:dyDescent="0.2">
      <c r="A31" s="9"/>
      <c r="B31" s="12"/>
      <c r="C31" s="14"/>
      <c r="D31" s="9"/>
      <c r="E31" s="12"/>
    </row>
    <row r="32" spans="1:5" x14ac:dyDescent="0.2">
      <c r="A32" s="23" t="s">
        <v>23</v>
      </c>
      <c r="B32" s="12">
        <v>0</v>
      </c>
      <c r="C32" s="14"/>
      <c r="D32" s="9"/>
      <c r="E32" s="12"/>
    </row>
    <row r="33" spans="1:5" x14ac:dyDescent="0.2">
      <c r="A33" s="9"/>
      <c r="B33" s="12"/>
      <c r="C33" s="14"/>
      <c r="D33" s="9"/>
      <c r="E33" s="12"/>
    </row>
    <row r="34" spans="1:5" x14ac:dyDescent="0.2">
      <c r="A34" s="23" t="s">
        <v>24</v>
      </c>
      <c r="B34" s="12">
        <f>B32*10%</f>
        <v>0</v>
      </c>
      <c r="C34" s="14"/>
      <c r="D34" s="9"/>
      <c r="E34" s="12"/>
    </row>
    <row r="35" spans="1:5" x14ac:dyDescent="0.2">
      <c r="A35" s="9"/>
      <c r="B35" s="12"/>
      <c r="C35" s="14"/>
      <c r="D35" s="9"/>
      <c r="E35" s="12"/>
    </row>
    <row r="36" spans="1:5" x14ac:dyDescent="0.2">
      <c r="A36" s="9" t="s">
        <v>10</v>
      </c>
      <c r="B36" s="12">
        <f>B30+B34</f>
        <v>6694.0311599999986</v>
      </c>
      <c r="C36" s="14"/>
      <c r="D36" s="9"/>
      <c r="E36" s="12"/>
    </row>
    <row r="37" spans="1:5" x14ac:dyDescent="0.2">
      <c r="A37" s="9"/>
      <c r="B37" s="12"/>
      <c r="C37" s="14"/>
      <c r="D37" s="9"/>
      <c r="E37" s="12"/>
    </row>
    <row r="38" spans="1:5" x14ac:dyDescent="0.2">
      <c r="A38" s="9" t="s">
        <v>11</v>
      </c>
      <c r="B38" s="12">
        <f>-D16</f>
        <v>-4549.7700000000004</v>
      </c>
      <c r="C38" s="14"/>
      <c r="D38" s="9"/>
      <c r="E38" s="12"/>
    </row>
    <row r="39" spans="1:5" x14ac:dyDescent="0.2">
      <c r="A39" s="9"/>
      <c r="B39" s="12"/>
      <c r="C39" s="14"/>
      <c r="D39" s="9"/>
      <c r="E39" s="12"/>
    </row>
    <row r="40" spans="1:5" x14ac:dyDescent="0.2">
      <c r="A40" s="20" t="s">
        <v>12</v>
      </c>
      <c r="B40" s="21">
        <f>B36+B38</f>
        <v>2144.2611599999982</v>
      </c>
      <c r="C40" s="16"/>
      <c r="D40" s="20" t="s">
        <v>12</v>
      </c>
      <c r="E40" s="21">
        <f>E30</f>
        <v>4016.4186959999993</v>
      </c>
    </row>
    <row r="41" spans="1:5" x14ac:dyDescent="0.2">
      <c r="B41" s="5"/>
    </row>
    <row r="42" spans="1:5" x14ac:dyDescent="0.2">
      <c r="B42" s="5"/>
    </row>
    <row r="43" spans="1:5" x14ac:dyDescent="0.2">
      <c r="A43" s="24"/>
      <c r="B43" s="5"/>
      <c r="D43" s="24"/>
      <c r="E43" s="5"/>
    </row>
    <row r="44" spans="1:5" x14ac:dyDescent="0.2">
      <c r="B44" s="5"/>
      <c r="E44" s="5"/>
    </row>
    <row r="45" spans="1:5" x14ac:dyDescent="0.2">
      <c r="A45" s="26"/>
      <c r="B45" s="5"/>
      <c r="D45" s="26"/>
      <c r="E45" s="5"/>
    </row>
    <row r="46" spans="1:5" x14ac:dyDescent="0.2">
      <c r="B46" s="5"/>
      <c r="E46" s="5"/>
    </row>
    <row r="47" spans="1:5" x14ac:dyDescent="0.2">
      <c r="A47" s="25"/>
      <c r="B47" s="5"/>
      <c r="D47" s="25"/>
      <c r="E47" s="5"/>
    </row>
    <row r="48" spans="1:5" x14ac:dyDescent="0.2">
      <c r="A48" s="25"/>
      <c r="B48" s="5"/>
      <c r="D48" s="25"/>
      <c r="E48" s="5"/>
    </row>
    <row r="49" spans="1:5" x14ac:dyDescent="0.2">
      <c r="A49" s="25"/>
      <c r="B49" s="5"/>
      <c r="D49" s="25"/>
      <c r="E49" s="5"/>
    </row>
    <row r="50" spans="1:5" x14ac:dyDescent="0.2">
      <c r="B50" s="5"/>
    </row>
    <row r="51" spans="1:5" x14ac:dyDescent="0.2">
      <c r="A51" s="4"/>
      <c r="B51" s="29"/>
      <c r="D51" s="4"/>
      <c r="E51" s="4"/>
    </row>
    <row r="52" spans="1:5" x14ac:dyDescent="0.2">
      <c r="B52" s="5"/>
    </row>
    <row r="53" spans="1:5" x14ac:dyDescent="0.2">
      <c r="B53" s="5"/>
    </row>
    <row r="54" spans="1:5" x14ac:dyDescent="0.2">
      <c r="B54" s="5"/>
    </row>
    <row r="55" spans="1:5" x14ac:dyDescent="0.2">
      <c r="B55" s="5"/>
    </row>
    <row r="56" spans="1:5" x14ac:dyDescent="0.2">
      <c r="B56" s="5"/>
    </row>
    <row r="57" spans="1:5" x14ac:dyDescent="0.2">
      <c r="B57" s="5"/>
    </row>
    <row r="58" spans="1:5" x14ac:dyDescent="0.2">
      <c r="B58" s="5"/>
    </row>
    <row r="59" spans="1:5" x14ac:dyDescent="0.2">
      <c r="B59" s="5"/>
    </row>
    <row r="60" spans="1:5" x14ac:dyDescent="0.2">
      <c r="B60" s="5"/>
    </row>
    <row r="61" spans="1:5" x14ac:dyDescent="0.2">
      <c r="B61" s="5"/>
    </row>
    <row r="62" spans="1:5" x14ac:dyDescent="0.2">
      <c r="B62" s="5"/>
    </row>
    <row r="63" spans="1:5" x14ac:dyDescent="0.2">
      <c r="B63" s="5"/>
    </row>
    <row r="64" spans="1:5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</sheetData>
  <mergeCells count="2">
    <mergeCell ref="A16:B16"/>
    <mergeCell ref="D10:E10"/>
  </mergeCells>
  <phoneticPr fontId="0" type="noConversion"/>
  <pageMargins left="0.43" right="0.34" top="0.984251969" bottom="0.984251969" header="0.49212598499999999" footer="0.49212598499999999"/>
  <pageSetup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Apuração de IRPJ e CSLL</vt:lpstr>
    </vt:vector>
  </TitlesOfParts>
  <Company>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Gerson Ferreira</cp:lastModifiedBy>
  <cp:lastPrinted>2016-07-21T18:50:56Z</cp:lastPrinted>
  <dcterms:created xsi:type="dcterms:W3CDTF">2004-12-14T11:25:46Z</dcterms:created>
  <dcterms:modified xsi:type="dcterms:W3CDTF">2017-10-27T13:26:40Z</dcterms:modified>
</cp:coreProperties>
</file>