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730"/>
  <workbookPr/>
  <mc:AlternateContent xmlns:mc="http://schemas.openxmlformats.org/markup-compatibility/2006">
    <mc:Choice Requires="x15">
      <x15ac:absPath xmlns:x15ac="http://schemas.microsoft.com/office/spreadsheetml/2010/11/ac" url="C:\Users\Gerson\Documents\001 Meus documentos\WONDERFOUL\2017\11_2017\Demonstrações Contábeis\"/>
    </mc:Choice>
  </mc:AlternateContent>
  <bookViews>
    <workbookView xWindow="0" yWindow="0" windowWidth="20490" windowHeight="7455" firstSheet="66" activeTab="70" xr2:uid="{00000000-000D-0000-FFFF-FFFF00000000}"/>
  </bookViews>
  <sheets>
    <sheet name="Dezembro2011" sheetId="37" r:id="rId1"/>
    <sheet name="JANEIRO2012" sheetId="14" r:id="rId2"/>
    <sheet name="FEVEREIRO2012 " sheetId="38" r:id="rId3"/>
    <sheet name="MARÇO2012" sheetId="39" r:id="rId4"/>
    <sheet name="ABRIL2012 " sheetId="40" r:id="rId5"/>
    <sheet name="MAIO2012" sheetId="41" r:id="rId6"/>
    <sheet name="JUNHO 2012 " sheetId="42" r:id="rId7"/>
    <sheet name="JULHO 2012" sheetId="43" r:id="rId8"/>
    <sheet name="AGOSTO 2012" sheetId="44" r:id="rId9"/>
    <sheet name="SETEMBRO 2012" sheetId="45" r:id="rId10"/>
    <sheet name="OUTUBRO 2012" sheetId="46" r:id="rId11"/>
    <sheet name="NOVEMBRO 2012" sheetId="47" r:id="rId12"/>
    <sheet name="JANEIRO 2013" sheetId="48" r:id="rId13"/>
    <sheet name="FEVEREIRO 2013" sheetId="49" r:id="rId14"/>
    <sheet name="MARÇO 2013" sheetId="50" r:id="rId15"/>
    <sheet name="ABRIL 2013" sheetId="51" r:id="rId16"/>
    <sheet name="MAIO 2013" sheetId="52" r:id="rId17"/>
    <sheet name="JUNHO 2013" sheetId="53" r:id="rId18"/>
    <sheet name="JULHO 2013" sheetId="54" r:id="rId19"/>
    <sheet name="AGOSTO 2013" sheetId="55" r:id="rId20"/>
    <sheet name="SETEMBRO 2013" sheetId="56" r:id="rId21"/>
    <sheet name="OUTUBRO 2013 " sheetId="57" r:id="rId22"/>
    <sheet name="NOVEMBRO 2013" sheetId="58" r:id="rId23"/>
    <sheet name="DEZEMBRO 2013" sheetId="59" r:id="rId24"/>
    <sheet name="JANEIRO 2014" sheetId="60" r:id="rId25"/>
    <sheet name="FEVEREIRO 2014" sheetId="61" r:id="rId26"/>
    <sheet name="MARÇO 2014" sheetId="62" r:id="rId27"/>
    <sheet name="ABRIL 2014" sheetId="63" r:id="rId28"/>
    <sheet name="MAIO 2014" sheetId="64" r:id="rId29"/>
    <sheet name="JUNHO 2014" sheetId="65" r:id="rId30"/>
    <sheet name="JULHO 2014 " sheetId="66" r:id="rId31"/>
    <sheet name="AGOSTO 2014 " sheetId="67" r:id="rId32"/>
    <sheet name="SETEMBRO 2014  " sheetId="68" r:id="rId33"/>
    <sheet name="OUTUBRO 2014" sheetId="72" r:id="rId34"/>
    <sheet name="NOVEMBRO 2014 " sheetId="71" r:id="rId35"/>
    <sheet name="DEZEMBRO 2014 " sheetId="73" r:id="rId36"/>
    <sheet name="JANEIRO 2015" sheetId="74" r:id="rId37"/>
    <sheet name="FEVEREIRO 2015 " sheetId="75" r:id="rId38"/>
    <sheet name="MARÇO 2015" sheetId="76" r:id="rId39"/>
    <sheet name="ABRIL 2015" sheetId="77" r:id="rId40"/>
    <sheet name="MAIO 2015" sheetId="78" r:id="rId41"/>
    <sheet name="JUNHO 2015" sheetId="79" r:id="rId42"/>
    <sheet name="JULHO 2015" sheetId="80" r:id="rId43"/>
    <sheet name="AGOSTO 2015" sheetId="81" r:id="rId44"/>
    <sheet name="SETEMBRO 2015" sheetId="82" r:id="rId45"/>
    <sheet name="OUTUBRO 2015 " sheetId="83" r:id="rId46"/>
    <sheet name="NOVEMBRO 2015" sheetId="84" r:id="rId47"/>
    <sheet name="DEZEMBRO 2015" sheetId="85" r:id="rId48"/>
    <sheet name="JANEIR 2016" sheetId="86" r:id="rId49"/>
    <sheet name="FEVEREIRO 2016" sheetId="87" r:id="rId50"/>
    <sheet name="MARÇO 2016" sheetId="88" r:id="rId51"/>
    <sheet name="ABRIL 2016" sheetId="89" r:id="rId52"/>
    <sheet name="MAIO 2016" sheetId="90" r:id="rId53"/>
    <sheet name="JUNHO 2016" sheetId="91" r:id="rId54"/>
    <sheet name="JUlHO 2016 " sheetId="92" r:id="rId55"/>
    <sheet name="AGOSTO 2016" sheetId="93" r:id="rId56"/>
    <sheet name="SETEMBRO 2016" sheetId="94" r:id="rId57"/>
    <sheet name="OUTUBRO 2016" sheetId="95" r:id="rId58"/>
    <sheet name="NOVEMBRO 2016" sheetId="96" r:id="rId59"/>
    <sheet name="DEZEMBRO 2016" sheetId="97" r:id="rId60"/>
    <sheet name="JANEIRO 2017" sheetId="98" r:id="rId61"/>
    <sheet name="FEVEREIRO 2017" sheetId="99" r:id="rId62"/>
    <sheet name="MARÇO 2017" sheetId="100" r:id="rId63"/>
    <sheet name="ABRIL 2017" sheetId="101" r:id="rId64"/>
    <sheet name="MAIO 2017" sheetId="102" r:id="rId65"/>
    <sheet name="JUNHO 2017" sheetId="103" r:id="rId66"/>
    <sheet name="JULHO 2017 " sheetId="104" r:id="rId67"/>
    <sheet name="AGOSTO 2017" sheetId="105" r:id="rId68"/>
    <sheet name="SETEMBRO 2017" sheetId="106" r:id="rId69"/>
    <sheet name="OUTUBRO 2017" sheetId="107" r:id="rId70"/>
    <sheet name="NOVEMBRO 2017" sheetId="108" r:id="rId71"/>
  </sheets>
  <calcPr calcId="171027"/>
</workbook>
</file>

<file path=xl/calcChain.xml><?xml version="1.0" encoding="utf-8"?>
<calcChain xmlns="http://schemas.openxmlformats.org/spreadsheetml/2006/main">
  <c r="C54" i="108" l="1"/>
  <c r="D18" i="108"/>
  <c r="A18" i="108"/>
  <c r="H18" i="108" s="1"/>
  <c r="H17" i="108" s="1"/>
  <c r="H5" i="108"/>
  <c r="H6" i="108" s="1"/>
  <c r="H7" i="108" s="1"/>
  <c r="H8" i="108" s="1"/>
  <c r="C54" i="107" l="1"/>
  <c r="D18" i="107"/>
  <c r="A18" i="107"/>
  <c r="H18" i="107" s="1"/>
  <c r="H17" i="107" s="1"/>
  <c r="H5" i="107"/>
  <c r="H6" i="107" s="1"/>
  <c r="H7" i="107" s="1"/>
  <c r="H8" i="107" s="1"/>
  <c r="C54" i="106" l="1"/>
  <c r="D18" i="106"/>
  <c r="A18" i="106"/>
  <c r="H18" i="106" s="1"/>
  <c r="H17" i="106" s="1"/>
  <c r="H5" i="106"/>
  <c r="H6" i="106" s="1"/>
  <c r="H7" i="106" s="1"/>
  <c r="H8" i="106" s="1"/>
  <c r="C54" i="105" l="1"/>
  <c r="D18" i="105"/>
  <c r="A18" i="105"/>
  <c r="H18" i="105" s="1"/>
  <c r="H17" i="105" s="1"/>
  <c r="H5" i="105"/>
  <c r="H6" i="105" s="1"/>
  <c r="H7" i="105" s="1"/>
  <c r="H8" i="105" s="1"/>
  <c r="C54" i="104" l="1"/>
  <c r="D18" i="104"/>
  <c r="A18" i="104"/>
  <c r="H18" i="104" s="1"/>
  <c r="H17" i="104" s="1"/>
  <c r="H5" i="104"/>
  <c r="H6" i="104" s="1"/>
  <c r="H7" i="104" s="1"/>
  <c r="H8" i="104" s="1"/>
  <c r="C54" i="103" l="1"/>
  <c r="D18" i="103"/>
  <c r="A18" i="103"/>
  <c r="H18" i="103" s="1"/>
  <c r="H17" i="103" s="1"/>
  <c r="H5" i="103"/>
  <c r="H6" i="103" s="1"/>
  <c r="H7" i="103" s="1"/>
  <c r="H8" i="103" s="1"/>
  <c r="C54" i="102" l="1"/>
  <c r="D18" i="102"/>
  <c r="A18" i="102"/>
  <c r="H18" i="102" s="1"/>
  <c r="H17" i="102" s="1"/>
  <c r="H5" i="102"/>
  <c r="H6" i="102" s="1"/>
  <c r="H7" i="102" s="1"/>
  <c r="H8" i="102" s="1"/>
  <c r="C54" i="101" l="1"/>
  <c r="D18" i="101"/>
  <c r="A18" i="101"/>
  <c r="H18" i="101" s="1"/>
  <c r="H17" i="101" s="1"/>
  <c r="H5" i="101"/>
  <c r="H6" i="101" s="1"/>
  <c r="H7" i="101" s="1"/>
  <c r="H8" i="101" s="1"/>
  <c r="C54" i="100" l="1"/>
  <c r="D18" i="100"/>
  <c r="A18" i="100"/>
  <c r="H18" i="100" s="1"/>
  <c r="H17" i="100" s="1"/>
  <c r="H5" i="100"/>
  <c r="H6" i="100" s="1"/>
  <c r="H7" i="100" s="1"/>
  <c r="H8" i="100" s="1"/>
  <c r="C54" i="99" l="1"/>
  <c r="D18" i="99"/>
  <c r="A18" i="99"/>
  <c r="H18" i="99" s="1"/>
  <c r="H17" i="99" s="1"/>
  <c r="H5" i="99"/>
  <c r="H6" i="99" s="1"/>
  <c r="H7" i="99" s="1"/>
  <c r="H8" i="99" s="1"/>
  <c r="C54" i="98" l="1"/>
  <c r="D18" i="98"/>
  <c r="A18" i="98"/>
  <c r="H18" i="98" s="1"/>
  <c r="H17" i="98" s="1"/>
  <c r="H5" i="98"/>
  <c r="H6" i="98" s="1"/>
  <c r="H7" i="98" s="1"/>
  <c r="H8" i="98" s="1"/>
  <c r="C54" i="97" l="1"/>
  <c r="D18" i="97"/>
  <c r="A18" i="97"/>
  <c r="H18" i="97" s="1"/>
  <c r="H17" i="97" s="1"/>
  <c r="H5" i="97"/>
  <c r="H6" i="97" s="1"/>
  <c r="H7" i="97" s="1"/>
  <c r="H8" i="97" s="1"/>
  <c r="C54" i="96" l="1"/>
  <c r="D18" i="96"/>
  <c r="A18" i="96"/>
  <c r="H18" i="96" s="1"/>
  <c r="H17" i="96" s="1"/>
  <c r="H5" i="96"/>
  <c r="H6" i="96" s="1"/>
  <c r="H7" i="96" s="1"/>
  <c r="H8" i="96" s="1"/>
  <c r="C54" i="95" l="1"/>
  <c r="D18" i="95"/>
  <c r="A18" i="95"/>
  <c r="H18" i="95" s="1"/>
  <c r="H17" i="95" s="1"/>
  <c r="H5" i="95"/>
  <c r="H6" i="95" s="1"/>
  <c r="H7" i="95" s="1"/>
  <c r="H8" i="95" s="1"/>
  <c r="C54" i="94" l="1"/>
  <c r="D18" i="94"/>
  <c r="A18" i="94"/>
  <c r="H18" i="94" s="1"/>
  <c r="H17" i="94" s="1"/>
  <c r="H5" i="94"/>
  <c r="H6" i="94" s="1"/>
  <c r="H7" i="94" s="1"/>
  <c r="H8" i="94" s="1"/>
  <c r="C54" i="93" l="1"/>
  <c r="D18" i="93"/>
  <c r="A18" i="93"/>
  <c r="H18" i="93" s="1"/>
  <c r="H17" i="93" s="1"/>
  <c r="H5" i="93"/>
  <c r="H6" i="93" s="1"/>
  <c r="H7" i="93" s="1"/>
  <c r="H8" i="93" s="1"/>
  <c r="C54" i="92" l="1"/>
  <c r="D18" i="92"/>
  <c r="A18" i="92"/>
  <c r="H18" i="92" s="1"/>
  <c r="H17" i="92" s="1"/>
  <c r="H5" i="92"/>
  <c r="H6" i="92" s="1"/>
  <c r="H7" i="92" s="1"/>
  <c r="H8" i="92" s="1"/>
  <c r="C54" i="91" l="1"/>
  <c r="D18" i="91"/>
  <c r="A18" i="91"/>
  <c r="H18" i="91" s="1"/>
  <c r="H17" i="91" s="1"/>
  <c r="H5" i="91"/>
  <c r="H6" i="91" s="1"/>
  <c r="H7" i="91" s="1"/>
  <c r="H8" i="91" s="1"/>
  <c r="C54" i="90" l="1"/>
  <c r="D18" i="90"/>
  <c r="A18" i="90"/>
  <c r="H18" i="90" s="1"/>
  <c r="H17" i="90" s="1"/>
  <c r="H5" i="90"/>
  <c r="H6" i="90" s="1"/>
  <c r="H7" i="90" s="1"/>
  <c r="H8" i="90" s="1"/>
  <c r="C54" i="89" l="1"/>
  <c r="D18" i="89"/>
  <c r="A18" i="89"/>
  <c r="H18" i="89" s="1"/>
  <c r="H17" i="89" s="1"/>
  <c r="H5" i="89"/>
  <c r="H6" i="89" s="1"/>
  <c r="H7" i="89" s="1"/>
  <c r="H8" i="89" s="1"/>
  <c r="C54" i="88" l="1"/>
  <c r="D18" i="88"/>
  <c r="A18" i="88"/>
  <c r="H18" i="88" s="1"/>
  <c r="H17" i="88" s="1"/>
  <c r="H5" i="88"/>
  <c r="H6" i="88" s="1"/>
  <c r="H7" i="88" s="1"/>
  <c r="H8" i="88" s="1"/>
  <c r="C54" i="87" l="1"/>
  <c r="D18" i="87"/>
  <c r="A18" i="87"/>
  <c r="H18" i="87" s="1"/>
  <c r="H17" i="87" s="1"/>
  <c r="H5" i="87"/>
  <c r="H6" i="87" s="1"/>
  <c r="H7" i="87" s="1"/>
  <c r="H8" i="87" s="1"/>
  <c r="C54" i="86" l="1"/>
  <c r="D18" i="86"/>
  <c r="A18" i="86"/>
  <c r="H18" i="86" s="1"/>
  <c r="H17" i="86" s="1"/>
  <c r="H5" i="86"/>
  <c r="H6" i="86" s="1"/>
  <c r="H7" i="86" s="1"/>
  <c r="H8" i="86" s="1"/>
  <c r="C54" i="85" l="1"/>
  <c r="D18" i="85"/>
  <c r="A18" i="85"/>
  <c r="H18" i="85" s="1"/>
  <c r="H17" i="85" s="1"/>
  <c r="H5" i="85"/>
  <c r="H6" i="85" s="1"/>
  <c r="H7" i="85" s="1"/>
  <c r="H8" i="85" s="1"/>
  <c r="C54" i="84" l="1"/>
  <c r="D18" i="84"/>
  <c r="A18" i="84"/>
  <c r="H18" i="84" s="1"/>
  <c r="H17" i="84" s="1"/>
  <c r="H5" i="84"/>
  <c r="H6" i="84" s="1"/>
  <c r="H7" i="84" s="1"/>
  <c r="H8" i="84" s="1"/>
  <c r="C54" i="83" l="1"/>
  <c r="D18" i="83"/>
  <c r="A18" i="83"/>
  <c r="H5" i="83"/>
  <c r="H6" i="83" s="1"/>
  <c r="H7" i="83" s="1"/>
  <c r="H8" i="83" s="1"/>
  <c r="H18" i="83" l="1"/>
  <c r="H17" i="83" s="1"/>
  <c r="C54" i="82"/>
  <c r="D18" i="82"/>
  <c r="A18" i="82"/>
  <c r="H5" i="82"/>
  <c r="H6" i="82" s="1"/>
  <c r="H7" i="82" s="1"/>
  <c r="H8" i="82" s="1"/>
  <c r="H18" i="82" l="1"/>
  <c r="H17" i="82" s="1"/>
  <c r="C54" i="81"/>
  <c r="D18" i="81"/>
  <c r="A18" i="81"/>
  <c r="H5" i="81"/>
  <c r="H6" i="81" s="1"/>
  <c r="H7" i="81" s="1"/>
  <c r="H8" i="81" s="1"/>
  <c r="H18" i="81" l="1"/>
  <c r="H17" i="81" s="1"/>
  <c r="C54" i="80"/>
  <c r="D18" i="80"/>
  <c r="A18" i="80"/>
  <c r="H5" i="80"/>
  <c r="H6" i="80" s="1"/>
  <c r="H7" i="80" s="1"/>
  <c r="H8" i="80" s="1"/>
  <c r="H18" i="80" l="1"/>
  <c r="H17" i="80" s="1"/>
  <c r="C54" i="79"/>
  <c r="D18" i="79"/>
  <c r="A18" i="79"/>
  <c r="H5" i="79"/>
  <c r="H6" i="79" s="1"/>
  <c r="H7" i="79" s="1"/>
  <c r="H8" i="79" s="1"/>
  <c r="H18" i="79" l="1"/>
  <c r="H17" i="79" s="1"/>
  <c r="C54" i="78"/>
  <c r="D18" i="78"/>
  <c r="A18" i="78"/>
  <c r="H5" i="78"/>
  <c r="H6" i="78" s="1"/>
  <c r="H7" i="78" s="1"/>
  <c r="H8" i="78" s="1"/>
  <c r="H18" i="78" l="1"/>
  <c r="H17" i="78" s="1"/>
  <c r="C54" i="77"/>
  <c r="D18" i="77"/>
  <c r="A18" i="77"/>
  <c r="H18" i="77" s="1"/>
  <c r="H17" i="77" s="1"/>
  <c r="H5" i="77"/>
  <c r="H6" i="77" s="1"/>
  <c r="H7" i="77" s="1"/>
  <c r="H8" i="77" s="1"/>
  <c r="C54" i="76" l="1"/>
  <c r="D18" i="76"/>
  <c r="A18" i="76"/>
  <c r="H5" i="76"/>
  <c r="H6" i="76" s="1"/>
  <c r="H7" i="76" s="1"/>
  <c r="H8" i="76" s="1"/>
  <c r="C54" i="75"/>
  <c r="D18" i="75"/>
  <c r="A18" i="75"/>
  <c r="H5" i="75"/>
  <c r="H6" i="75" s="1"/>
  <c r="H7" i="75" s="1"/>
  <c r="H8" i="75" s="1"/>
  <c r="H5" i="74"/>
  <c r="C54" i="74"/>
  <c r="D18" i="74"/>
  <c r="A18" i="74"/>
  <c r="H18" i="74" s="1"/>
  <c r="H17" i="74" s="1"/>
  <c r="H6" i="74"/>
  <c r="H7" i="74" s="1"/>
  <c r="H8" i="74" s="1"/>
  <c r="C54" i="73"/>
  <c r="D18" i="73"/>
  <c r="A18" i="73"/>
  <c r="H18" i="73" s="1"/>
  <c r="H17" i="73" s="1"/>
  <c r="H5" i="73"/>
  <c r="H6" i="73" s="1"/>
  <c r="H7" i="73" s="1"/>
  <c r="H8" i="73" s="1"/>
  <c r="C54" i="72"/>
  <c r="D18" i="72"/>
  <c r="A18" i="72"/>
  <c r="H18" i="72" s="1"/>
  <c r="H17" i="72" s="1"/>
  <c r="H5" i="72"/>
  <c r="H6" i="72" s="1"/>
  <c r="H7" i="72" s="1"/>
  <c r="H8" i="72" s="1"/>
  <c r="C54" i="71"/>
  <c r="D18" i="71"/>
  <c r="A18" i="71"/>
  <c r="H18" i="71" s="1"/>
  <c r="H17" i="71" s="1"/>
  <c r="H5" i="71"/>
  <c r="H6" i="71" s="1"/>
  <c r="H7" i="71" s="1"/>
  <c r="H8" i="71" s="1"/>
  <c r="C54" i="68"/>
  <c r="D18" i="68"/>
  <c r="A18" i="68"/>
  <c r="H18" i="68" s="1"/>
  <c r="H17" i="68" s="1"/>
  <c r="H5" i="68"/>
  <c r="H6" i="68" s="1"/>
  <c r="H7" i="68" s="1"/>
  <c r="H8" i="68" s="1"/>
  <c r="C54" i="67"/>
  <c r="D18" i="67"/>
  <c r="A18" i="67"/>
  <c r="H18" i="67" s="1"/>
  <c r="H17" i="67" s="1"/>
  <c r="H5" i="67"/>
  <c r="H6" i="67" s="1"/>
  <c r="H7" i="67" s="1"/>
  <c r="H8" i="67" s="1"/>
  <c r="C54" i="66"/>
  <c r="D18" i="66"/>
  <c r="A18" i="66"/>
  <c r="H18" i="66" s="1"/>
  <c r="H17" i="66" s="1"/>
  <c r="H5" i="66"/>
  <c r="H6" i="66" s="1"/>
  <c r="H7" i="66" s="1"/>
  <c r="H8" i="66" s="1"/>
  <c r="C54" i="65"/>
  <c r="D18" i="65"/>
  <c r="A18" i="65"/>
  <c r="H18" i="65" s="1"/>
  <c r="H17" i="65" s="1"/>
  <c r="H5" i="65"/>
  <c r="H6" i="65" s="1"/>
  <c r="H7" i="65" s="1"/>
  <c r="H8" i="65" s="1"/>
  <c r="C56" i="64"/>
  <c r="D18" i="64"/>
  <c r="A18" i="64"/>
  <c r="H18" i="64" s="1"/>
  <c r="H17" i="64" s="1"/>
  <c r="H5" i="64"/>
  <c r="H6" i="64" s="1"/>
  <c r="H7" i="64" s="1"/>
  <c r="H8" i="64" s="1"/>
  <c r="C56" i="63"/>
  <c r="D18" i="63"/>
  <c r="A18" i="63"/>
  <c r="H5" i="63"/>
  <c r="H6" i="63" s="1"/>
  <c r="H7" i="63" s="1"/>
  <c r="H8" i="63" s="1"/>
  <c r="C56" i="62"/>
  <c r="D18" i="62"/>
  <c r="A18" i="62"/>
  <c r="H5" i="62"/>
  <c r="H6" i="62" s="1"/>
  <c r="H7" i="62" s="1"/>
  <c r="H8" i="62" s="1"/>
  <c r="C56" i="61"/>
  <c r="D18" i="61"/>
  <c r="A18" i="61"/>
  <c r="H18" i="61" s="1"/>
  <c r="H17" i="61" s="1"/>
  <c r="H5" i="61"/>
  <c r="H6" i="61" s="1"/>
  <c r="H7" i="61" s="1"/>
  <c r="H8" i="61" s="1"/>
  <c r="C56" i="60"/>
  <c r="D18" i="60"/>
  <c r="A18" i="60"/>
  <c r="H18" i="60" s="1"/>
  <c r="H17" i="60" s="1"/>
  <c r="H5" i="60"/>
  <c r="H6" i="60" s="1"/>
  <c r="H7" i="60" s="1"/>
  <c r="H8" i="60" s="1"/>
  <c r="D18" i="59"/>
  <c r="H7" i="59"/>
  <c r="H8" i="59" s="1"/>
  <c r="C56" i="59"/>
  <c r="A18" i="59"/>
  <c r="H5" i="59"/>
  <c r="H6" i="59" s="1"/>
  <c r="F7" i="58"/>
  <c r="C55" i="58"/>
  <c r="D17" i="58"/>
  <c r="A17" i="58"/>
  <c r="H5" i="58"/>
  <c r="H6" i="58" s="1"/>
  <c r="H7" i="58" s="1"/>
  <c r="C55" i="57"/>
  <c r="D17" i="57"/>
  <c r="A17" i="57"/>
  <c r="H5" i="57"/>
  <c r="H6" i="57" s="1"/>
  <c r="H7" i="57" s="1"/>
  <c r="C55" i="56"/>
  <c r="D17" i="56"/>
  <c r="A17" i="56"/>
  <c r="H5" i="56"/>
  <c r="H6" i="56" s="1"/>
  <c r="H7" i="56" s="1"/>
  <c r="C55" i="55"/>
  <c r="H17" i="55"/>
  <c r="H16" i="55" s="1"/>
  <c r="D17" i="55"/>
  <c r="A17" i="55"/>
  <c r="H5" i="55"/>
  <c r="H6" i="55" s="1"/>
  <c r="H7" i="55" s="1"/>
  <c r="C55" i="54"/>
  <c r="D17" i="54"/>
  <c r="A17" i="54"/>
  <c r="H6" i="54"/>
  <c r="H7" i="54" s="1"/>
  <c r="H5" i="54"/>
  <c r="C55" i="53"/>
  <c r="D17" i="53"/>
  <c r="A17" i="53"/>
  <c r="H5" i="53"/>
  <c r="H6" i="53" s="1"/>
  <c r="H7" i="53" s="1"/>
  <c r="C55" i="52"/>
  <c r="D17" i="52"/>
  <c r="A17" i="52"/>
  <c r="H17" i="52" s="1"/>
  <c r="H16" i="52" s="1"/>
  <c r="H5" i="52"/>
  <c r="H6" i="52" s="1"/>
  <c r="H7" i="52" s="1"/>
  <c r="C55" i="51"/>
  <c r="D17" i="51"/>
  <c r="A17" i="51"/>
  <c r="H17" i="51" s="1"/>
  <c r="H16" i="51" s="1"/>
  <c r="H5" i="51"/>
  <c r="H6" i="51" s="1"/>
  <c r="H7" i="51" s="1"/>
  <c r="C55" i="50"/>
  <c r="D17" i="50"/>
  <c r="A17" i="50"/>
  <c r="H17" i="50" s="1"/>
  <c r="H16" i="50" s="1"/>
  <c r="H5" i="50"/>
  <c r="H6" i="50" s="1"/>
  <c r="H7" i="50" s="1"/>
  <c r="C55" i="49"/>
  <c r="D17" i="49"/>
  <c r="A17" i="49"/>
  <c r="H17" i="49" s="1"/>
  <c r="H16" i="49" s="1"/>
  <c r="H5" i="49"/>
  <c r="H6" i="49" s="1"/>
  <c r="H7" i="49" s="1"/>
  <c r="C55" i="48"/>
  <c r="D17" i="48"/>
  <c r="A17" i="48"/>
  <c r="H17" i="48" s="1"/>
  <c r="H16" i="48" s="1"/>
  <c r="H5" i="48"/>
  <c r="H6" i="48" s="1"/>
  <c r="H7" i="48" s="1"/>
  <c r="C55" i="47"/>
  <c r="D17" i="47"/>
  <c r="A17" i="47"/>
  <c r="H17" i="47" s="1"/>
  <c r="H16" i="47" s="1"/>
  <c r="H5" i="47"/>
  <c r="H6" i="47" s="1"/>
  <c r="H7" i="47" s="1"/>
  <c r="C55" i="46"/>
  <c r="D17" i="46"/>
  <c r="A17" i="46"/>
  <c r="H17" i="46" s="1"/>
  <c r="H16" i="46" s="1"/>
  <c r="H5" i="46"/>
  <c r="H6" i="46" s="1"/>
  <c r="H7" i="46" s="1"/>
  <c r="D17" i="45"/>
  <c r="C55" i="45"/>
  <c r="A17" i="45"/>
  <c r="H17" i="45" s="1"/>
  <c r="H16" i="45" s="1"/>
  <c r="H5" i="45"/>
  <c r="H6" i="45" s="1"/>
  <c r="H7" i="45" s="1"/>
  <c r="C55" i="44"/>
  <c r="A17" i="44"/>
  <c r="H17" i="44" s="1"/>
  <c r="H16" i="44" s="1"/>
  <c r="H5" i="44"/>
  <c r="H6" i="44" s="1"/>
  <c r="H7" i="44" s="1"/>
  <c r="C55" i="43"/>
  <c r="A17" i="43"/>
  <c r="H17" i="43"/>
  <c r="H16" i="43" s="1"/>
  <c r="H5" i="43"/>
  <c r="H6" i="43" s="1"/>
  <c r="H7" i="43" s="1"/>
  <c r="C55" i="42"/>
  <c r="A17" i="42"/>
  <c r="H17" i="42" s="1"/>
  <c r="H16" i="42" s="1"/>
  <c r="H5" i="42"/>
  <c r="H6" i="42" s="1"/>
  <c r="H7" i="42" s="1"/>
  <c r="C55" i="41"/>
  <c r="A17" i="41"/>
  <c r="H17" i="41" s="1"/>
  <c r="H16" i="41" s="1"/>
  <c r="H5" i="41"/>
  <c r="H6" i="41" s="1"/>
  <c r="H7" i="41" s="1"/>
  <c r="C55" i="40"/>
  <c r="D17" i="40"/>
  <c r="A17" i="40"/>
  <c r="H5" i="40"/>
  <c r="H6" i="40" s="1"/>
  <c r="H7" i="40" s="1"/>
  <c r="H5" i="37"/>
  <c r="H6" i="37" s="1"/>
  <c r="H7" i="37" s="1"/>
  <c r="A17" i="37"/>
  <c r="H17" i="37" s="1"/>
  <c r="H16" i="37" s="1"/>
  <c r="D17" i="37"/>
  <c r="C55" i="37"/>
  <c r="H5" i="38"/>
  <c r="H6" i="38" s="1"/>
  <c r="H7" i="38" s="1"/>
  <c r="A17" i="38"/>
  <c r="H17" i="38" s="1"/>
  <c r="H16" i="38" s="1"/>
  <c r="D17" i="38"/>
  <c r="C55" i="38"/>
  <c r="H5" i="14"/>
  <c r="H6" i="14" s="1"/>
  <c r="H7" i="14" s="1"/>
  <c r="A17" i="14"/>
  <c r="H17" i="14" s="1"/>
  <c r="H16" i="14" s="1"/>
  <c r="D17" i="14"/>
  <c r="C55" i="14"/>
  <c r="H5" i="39"/>
  <c r="H6" i="39" s="1"/>
  <c r="H7" i="39" s="1"/>
  <c r="A17" i="39"/>
  <c r="D17" i="39"/>
  <c r="C55" i="39"/>
  <c r="H17" i="39" l="1"/>
  <c r="H16" i="39" s="1"/>
  <c r="H17" i="40"/>
  <c r="H16" i="40" s="1"/>
  <c r="H18" i="75"/>
  <c r="H17" i="75" s="1"/>
  <c r="H18" i="76"/>
  <c r="H17" i="76" s="1"/>
  <c r="H18" i="63"/>
  <c r="H17" i="63" s="1"/>
  <c r="H18" i="62"/>
  <c r="H17" i="62" s="1"/>
  <c r="H18" i="59"/>
  <c r="H17" i="59" s="1"/>
  <c r="H17" i="58"/>
  <c r="H16" i="58" s="1"/>
  <c r="H17" i="57"/>
  <c r="H16" i="57" s="1"/>
  <c r="H17" i="56"/>
  <c r="H16" i="56" s="1"/>
  <c r="H17" i="54"/>
  <c r="H16" i="54" s="1"/>
  <c r="H17" i="53"/>
  <c r="H16" i="5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xxx</author>
  </authors>
  <commentList>
    <comment ref="F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xxx:</t>
        </r>
        <r>
          <rPr>
            <sz val="8"/>
            <color indexed="81"/>
            <rFont val="Tahoma"/>
            <family val="2"/>
          </rPr>
          <t xml:space="preserve">
Lucro somente do período</t>
        </r>
      </text>
    </comment>
  </commentList>
</comments>
</file>

<file path=xl/sharedStrings.xml><?xml version="1.0" encoding="utf-8"?>
<sst xmlns="http://schemas.openxmlformats.org/spreadsheetml/2006/main" count="841" uniqueCount="150">
  <si>
    <t>WONDERFUL PROPAGANDA LTDA</t>
  </si>
  <si>
    <t>FOLHA: 0001</t>
  </si>
  <si>
    <t>DATA DE EMISSÃO :</t>
  </si>
  <si>
    <t>HISTÓRICO</t>
  </si>
  <si>
    <t>VALOR</t>
  </si>
  <si>
    <t>SALDO</t>
  </si>
  <si>
    <t>INVESTIMENTOS NO MÊS</t>
  </si>
  <si>
    <t>LUCRO BALANCETE</t>
  </si>
  <si>
    <t>BALANÇO GERENCIAL DE DEZEMBRO/2011</t>
  </si>
  <si>
    <t>LUCRO BALANCETE APURADO EM 31/12/2011</t>
  </si>
  <si>
    <t>BALANÇO GERENCIAL DE JANEIRO/2012</t>
  </si>
  <si>
    <t>LUCRO BALANCETE APURADO EM 31/01/2012</t>
  </si>
  <si>
    <t>BALANÇO GERENCIAL DE FEVEREIRO/2012</t>
  </si>
  <si>
    <t>LUCRO BALANCETE APURADO EM 29/02/2012</t>
  </si>
  <si>
    <t>BALANÇO GERENCIAL DE MARÇO/2012</t>
  </si>
  <si>
    <t>LUCRO BALANCETE APURADO EM 31/03/2012</t>
  </si>
  <si>
    <t>LUCRO BALANCETE APURADO EM 30/04/2012</t>
  </si>
  <si>
    <t>BALANÇO GERENCIAL DE ABRIL/2012</t>
  </si>
  <si>
    <t>BALANÇO GERENCIAL DE MAIO/2012</t>
  </si>
  <si>
    <t>LUCRO BALANCETE APURADO EM 31/05/2012</t>
  </si>
  <si>
    <t>BALANÇO GERENCIAL DE JUNHO/2012</t>
  </si>
  <si>
    <t>LUCRO BALANCETE APURADO EM 30/06/2012</t>
  </si>
  <si>
    <t>LUCRO BALANCETE APURADO EM 31/07/2012</t>
  </si>
  <si>
    <t>BALANÇO GERENCIAL DE JULHO/2012</t>
  </si>
  <si>
    <t>LUCRO BALANCETE APURADO EM 31/08/2012</t>
  </si>
  <si>
    <t>BALANÇO GERENCIAL DE AGOSTO/2012</t>
  </si>
  <si>
    <t>LUCRO BALANCETE APURADO EM 30/09/2012</t>
  </si>
  <si>
    <t>BALANÇO GERENCIAL DE SETEMBRO/2012</t>
  </si>
  <si>
    <t xml:space="preserve">Compra de Imobilizado - Motociclo - Yamaha/TX 1200Z - 2012/2013) </t>
  </si>
  <si>
    <t xml:space="preserve">APLICAÇÃO ITAU RF INDEX INFLA </t>
  </si>
  <si>
    <t>BALANÇO GERENCIAL DE OUTUBRO/2012</t>
  </si>
  <si>
    <t>LUCRO BALANCETE APURADO EM 31/10/2012</t>
  </si>
  <si>
    <t>BALANÇO GERENCIAL DE NOVEMBRO/2012</t>
  </si>
  <si>
    <t>LUCRO BALANCETE APURADO EM 30/11/2012</t>
  </si>
  <si>
    <t>BALANÇO GERENCIAL DE JANEIRO/2013</t>
  </si>
  <si>
    <t>LUCRO BALANCETE APURADO EM 31/01/2013</t>
  </si>
  <si>
    <t>Aplicações Financeiras</t>
  </si>
  <si>
    <t>BALANÇO GERENCIAL DE FEVEREIRO/2013</t>
  </si>
  <si>
    <t>LUCRO BALANCETE APURADO EM 28/02/2013</t>
  </si>
  <si>
    <t>BALANÇO GERENCIAL DE MARÇO/2013</t>
  </si>
  <si>
    <t>LUCRO BALANCETE APURADO EM 31/03/2013</t>
  </si>
  <si>
    <t>BALANÇO GERENCIAL DE ABRIL/2013</t>
  </si>
  <si>
    <t>LUCRO BALANCETE APURADO EM 30/04/2013</t>
  </si>
  <si>
    <t>BALANÇO GERENCIAL DE MAIO/2013</t>
  </si>
  <si>
    <t>LUCRO BALANCETE APURADO EM 31/05/2013</t>
  </si>
  <si>
    <t>BALANÇO GERENCIAL DE JUNHO/2013</t>
  </si>
  <si>
    <t>LUCRO BALANCETE APURADO EM 30/06/2013</t>
  </si>
  <si>
    <t xml:space="preserve"> </t>
  </si>
  <si>
    <t>BALANÇO GERENCIAL DE JULHO/2013</t>
  </si>
  <si>
    <t>LUCRO BALANCETE APURADO EM 31/07/2013</t>
  </si>
  <si>
    <t>Compra de Ativo - Veiculo</t>
  </si>
  <si>
    <t>BALANÇO GERENCIAL DE AGOSTO/2013</t>
  </si>
  <si>
    <t>LUCRO BALANCETE APURADO EM 31/08/2013</t>
  </si>
  <si>
    <t>BALANÇO GERENCIAL DE SETEMBRO/2013</t>
  </si>
  <si>
    <t>LUCRO BALANCETE APURADO EM 30/09/2013</t>
  </si>
  <si>
    <t>LUCRO BALANCETE APURADO EM 31/10/2013</t>
  </si>
  <si>
    <t>BALANÇO GERENCIAL DE NOVEMBRO/2013</t>
  </si>
  <si>
    <t>LUCRO BALANCETE APURADO EM 30/11/2013</t>
  </si>
  <si>
    <t>BALANÇO GERENCIAL DE DEZEMBRO/2013</t>
  </si>
  <si>
    <t>LUCRO BALANCETE APURADO EM 31/12/2013</t>
  </si>
  <si>
    <t>Compra de Ativo - Terreno</t>
  </si>
  <si>
    <t>BALANÇO GERENCIAL DE JANEIRO/2014</t>
  </si>
  <si>
    <t>LUCRO BALANCETE APURADO EM 31/01/2014</t>
  </si>
  <si>
    <t>BALANÇO GERENCIAL DE FEVEREIRO/2014</t>
  </si>
  <si>
    <t>LUCRO BALANCETE APURADO EM 28/02/2014</t>
  </si>
  <si>
    <t>BALANÇO GERENCIAL DE MARÇO/2014</t>
  </si>
  <si>
    <t>LUCRO BALANCETE APURADO EM 31/03/2014</t>
  </si>
  <si>
    <t>BALANÇO GERENCIAL DE ABRIL/2014</t>
  </si>
  <si>
    <t>LUCRO BALANCETE APURADO EM 30/04/2014</t>
  </si>
  <si>
    <t>BALANÇO GERENCIAL DE MAIO/2014</t>
  </si>
  <si>
    <t>LUCRO BALANCETE APURADO EM 31/05/2014</t>
  </si>
  <si>
    <t>BALANÇO GERENCIAL DE JUNHO/2014</t>
  </si>
  <si>
    <t>LUCRO BALANCETE APURADO EM 30/06/2014</t>
  </si>
  <si>
    <t>BALANÇO GERENCIAL DE JULHO/2014</t>
  </si>
  <si>
    <t>LUCRO BALANCETE APURADO EM 31/07/2014</t>
  </si>
  <si>
    <t>LUCRO BALANCETE APURADO EM 31/08/2014</t>
  </si>
  <si>
    <t>BALANÇO GERENCIAL DE AGOSTO/2014</t>
  </si>
  <si>
    <t>LUCRO BALANCETE APURADO EM 30/09/2014</t>
  </si>
  <si>
    <t>BALANÇO GERENCIAL DE SETEMBRO/2014</t>
  </si>
  <si>
    <t>LUCRO BALANCETE APURADO EM 30/11/2014</t>
  </si>
  <si>
    <t>BALANÇO GERENCIAL DE NOVEMBRO/2014</t>
  </si>
  <si>
    <t>BALANÇO GERENCIAL DE DEZEMBRO/2014</t>
  </si>
  <si>
    <t>LUCRO BALANCETE APURADO EM 31/12/2014</t>
  </si>
  <si>
    <t>LUCRO BALANCETE APURADO EM 31/01/2015</t>
  </si>
  <si>
    <t>BALANÇO GERENCIAL DE JANEIRO/2015</t>
  </si>
  <si>
    <t>LUCRO BALANCETE APURADO EM 28/02/2015</t>
  </si>
  <si>
    <t>BALANÇO GERENCIAL DE FEVEREIRO/2015</t>
  </si>
  <si>
    <t>LUCRO BALANCETE APURADO EM 31/03/2015</t>
  </si>
  <si>
    <t>BALANÇO GERENCIAL DE MARÇO/2015</t>
  </si>
  <si>
    <t>LUCRO BALANCETE APURADO EM 30/04/2015</t>
  </si>
  <si>
    <t>BALANÇO GERENCIAL DE ABRIL/2015</t>
  </si>
  <si>
    <t>LUCRO BALANCETE APURADO EM 31/05/2015</t>
  </si>
  <si>
    <t>BALANÇO GERENCIAL DE MAIO/2015</t>
  </si>
  <si>
    <t>BALANÇO GERENCIAL DE JUNHO/2015</t>
  </si>
  <si>
    <t>LUCRO BALANCETE APURADO EM 30/06/2015</t>
  </si>
  <si>
    <t>BALANÇO GERENCIAL DE JULHO/2015</t>
  </si>
  <si>
    <t>LUCRO BALANCETE APURADO EM 30/07/2015</t>
  </si>
  <si>
    <t>LUCRO BALANCETE APURADO EM 30/08/2015</t>
  </si>
  <si>
    <t>BALANÇO GERENCIAL DE AGOSTO/2015</t>
  </si>
  <si>
    <t>BALANÇO GERENCIAL DE  SETEMBRO /2015</t>
  </si>
  <si>
    <t>LUCRO BALANCETE APURADO EM 30/09/2015</t>
  </si>
  <si>
    <t>BALANÇO GERENCIAL DE  OUTUBRO /2015</t>
  </si>
  <si>
    <t>LUCRO BALANCETE APURADO EM 30/10/2015</t>
  </si>
  <si>
    <t>LUCRO BALANCETE APURADO EM 30/11/2015</t>
  </si>
  <si>
    <t>LUCRO BALANCETE APURADO EM 31/12/2015</t>
  </si>
  <si>
    <t>BALANÇO GERENCIAL DE  DEZEMBRO /2015</t>
  </si>
  <si>
    <t>LUCRO BALANCETE APURADO EM 31/01/2016</t>
  </si>
  <si>
    <t>BALANÇO GERENCIAL DE JANEIRO / 2016</t>
  </si>
  <si>
    <t>BALANÇO GERENCIAL DE FEVEREIRO / 2016</t>
  </si>
  <si>
    <t>LUCRO BALANCETE APURADO EM 29/02/2016</t>
  </si>
  <si>
    <t>LUCRO BALANCETE APURADO EM 31/03/2016</t>
  </si>
  <si>
    <t>BALANÇO GERENCIAL DE MARÇO / 2016</t>
  </si>
  <si>
    <t>BALANÇO GERENCIAL DE ABRIL  / 2016</t>
  </si>
  <si>
    <t>LUCRO BALANCETE APURADO EM 30/04/2016</t>
  </si>
  <si>
    <t>BALANÇO GERENCIAL DE MAIO  / 2016</t>
  </si>
  <si>
    <t>LUCRO BALANCETE APURADO EM 30/05/2016</t>
  </si>
  <si>
    <t>BALANÇO GERENCIAL DE JUNHO / 2016</t>
  </si>
  <si>
    <t>PREJUIZO BALANCETE APURADO EM 30/06/2016</t>
  </si>
  <si>
    <t>BALANÇO GERENCIAL DE JUlHO / 2016</t>
  </si>
  <si>
    <t>BALANÇO GERENCIAL DE AGOSTO / 2016</t>
  </si>
  <si>
    <t>PREJUIZO BALANCETE APURADO EM 30/08/2016</t>
  </si>
  <si>
    <t>BALANÇO GERENCIAL DE SETEMBRO / 2016</t>
  </si>
  <si>
    <t>PREJUIZO BALANCETE APURADO EM 30/09/2016</t>
  </si>
  <si>
    <t>PREJUIZO BALANCETE APURADO EM 31/10/2016</t>
  </si>
  <si>
    <t>BALANÇO GERENCIAL DE NOVEMBRO / 2016</t>
  </si>
  <si>
    <t>PREJUIZO BALANCETE APURADO EM 30/11/2016</t>
  </si>
  <si>
    <t>PREJUIZO BALANCETE APURADO EM 31/12/2016</t>
  </si>
  <si>
    <t>BALANÇO GERENCIAL DE DEZEMBRO / 2016</t>
  </si>
  <si>
    <t>BALANÇO GERENCIAL DEJANEIRO / 2017</t>
  </si>
  <si>
    <t>PREJUIZO BALANCETE APURADO EM 31/01/2017</t>
  </si>
  <si>
    <t>BALANÇO GERENCIAL DE FEVEREIRO / 2017</t>
  </si>
  <si>
    <t>PREJUIZO BALANCETE APURADO EM 28/02/2017</t>
  </si>
  <si>
    <t>BALANÇO GERENCIAL DE MARÇO / 2017</t>
  </si>
  <si>
    <t>PREJUIZO BALANCETE APURADO EM 31/03/2017</t>
  </si>
  <si>
    <t>BALANÇO GERENCIAL DE ABRIL / 2017</t>
  </si>
  <si>
    <t>PREJUIZO BALANCETE APURADO EM 30/04/2017</t>
  </si>
  <si>
    <t>BALANÇO GERENCIAL DE MAIO / 2017</t>
  </si>
  <si>
    <t>LUCRO BALANCETE APURADO EM 31/05/2017</t>
  </si>
  <si>
    <t>PREJUIZO BALANCETE APURADO EM 30/06/2017</t>
  </si>
  <si>
    <t>BALANÇO GERENCIAL DE JUNHO / 2017</t>
  </si>
  <si>
    <t>BALANÇO GERENCIAL DE JULHO / 2017</t>
  </si>
  <si>
    <t>PREJUIZO BALANCETE APURADO EM 31/07/2017</t>
  </si>
  <si>
    <t>PREJUIZO BALANCETE APURADO EM 30/08/2017</t>
  </si>
  <si>
    <t>BALANÇO GERENCIAL DE AGOSTO / 2017</t>
  </si>
  <si>
    <t>BALANÇO GERENCIAL DE SETEMBRO / 2017</t>
  </si>
  <si>
    <t>PREJUIZO BALANCETE APURADO EM 30/09/2017</t>
  </si>
  <si>
    <t>BALANÇO GERENCIAL DE OUTUBRO / 2017</t>
  </si>
  <si>
    <t>PREJUIZO BALANCETE APURADO EM 31/10/2017</t>
  </si>
  <si>
    <t>BALANÇO GERENCIAL DE NOVEMBRO / 2017</t>
  </si>
  <si>
    <t>PREJUIZO BALANCETE APURADO EM 30/11/2017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</si>
</sst>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3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sz val="1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1" xfId="0" applyFont="1" applyBorder="1"/>
    <xf numFmtId="14" fontId="4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3" fillId="0" borderId="3" xfId="1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39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5" xfId="0" applyFont="1" applyBorder="1" applyAlignment="1"/>
    <xf numFmtId="39" fontId="4" fillId="0" borderId="5" xfId="0" applyNumberFormat="1" applyFont="1" applyBorder="1" applyAlignment="1">
      <alignment horizontal="right"/>
    </xf>
    <xf numFmtId="39" fontId="0" fillId="0" borderId="5" xfId="0" applyNumberFormat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workbookViewId="0">
      <selection activeCell="D17" sqref="D17:G17"/>
    </sheetView>
  </sheetViews>
  <sheetFormatPr defaultRowHeight="12.75" x14ac:dyDescent="0.2"/>
  <cols>
    <col min="1" max="4" width="9.140625" style="1"/>
    <col min="5" max="5" width="12.140625" style="1" customWidth="1"/>
    <col min="6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9</v>
      </c>
      <c r="B5" s="68"/>
      <c r="C5" s="68"/>
      <c r="D5" s="68"/>
      <c r="E5" s="68"/>
      <c r="F5" s="69">
        <v>60280.69</v>
      </c>
      <c r="G5" s="70"/>
      <c r="H5" s="69">
        <f>(F5)</f>
        <v>60280.69</v>
      </c>
      <c r="I5" s="69"/>
    </row>
    <row r="6" spans="1:10" x14ac:dyDescent="0.2">
      <c r="A6" s="63"/>
      <c r="B6" s="63"/>
      <c r="C6" s="63"/>
      <c r="D6" s="63"/>
      <c r="E6" s="63"/>
      <c r="F6" s="67">
        <v>0</v>
      </c>
      <c r="G6" s="67"/>
      <c r="H6" s="66">
        <f>(H5-F6)</f>
        <v>60280.69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60280.69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60280.69</v>
      </c>
      <c r="B17" s="60"/>
      <c r="C17" s="60"/>
      <c r="D17" s="59">
        <f>(F6+F7+F8+F9+F10)</f>
        <v>0</v>
      </c>
      <c r="E17" s="60"/>
      <c r="F17" s="60"/>
      <c r="G17" s="60"/>
      <c r="H17" s="61">
        <f>(A17-D17)</f>
        <v>60280.69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honeticPr fontId="0" type="noConversion"/>
  <pageMargins left="0.31" right="0.24" top="0.984251969" bottom="0.984251969" header="0.49212598499999999" footer="0.49212598499999999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10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11</v>
      </c>
      <c r="B5" s="68"/>
      <c r="C5" s="68"/>
      <c r="D5" s="68"/>
      <c r="E5" s="68"/>
      <c r="F5" s="69">
        <v>13539.99</v>
      </c>
      <c r="G5" s="70"/>
      <c r="H5" s="69">
        <f>(F5)</f>
        <v>13539.99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13539.99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13539.99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13539.99</v>
      </c>
      <c r="B17" s="60"/>
      <c r="C17" s="60"/>
      <c r="D17" s="59">
        <f>(F6+F7+F8+F9+F10)</f>
        <v>0</v>
      </c>
      <c r="E17" s="60"/>
      <c r="F17" s="60"/>
      <c r="G17" s="60"/>
      <c r="H17" s="61">
        <f>(A17-D17)</f>
        <v>13539.99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H55:J55"/>
    <mergeCell ref="A16:C16"/>
    <mergeCell ref="D16:G16"/>
    <mergeCell ref="H16:J16"/>
    <mergeCell ref="A17:C17"/>
    <mergeCell ref="D17:G17"/>
    <mergeCell ref="H17:J17"/>
  </mergeCells>
  <phoneticPr fontId="0" type="noConversion"/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12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13</v>
      </c>
      <c r="B5" s="68"/>
      <c r="C5" s="68"/>
      <c r="D5" s="68"/>
      <c r="E5" s="68"/>
      <c r="F5" s="69">
        <v>112241.35</v>
      </c>
      <c r="G5" s="70"/>
      <c r="H5" s="69">
        <f>(F5)</f>
        <v>112241.35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112241.35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112241.35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112241.35</v>
      </c>
      <c r="B17" s="60"/>
      <c r="C17" s="60"/>
      <c r="D17" s="59">
        <f>(F6+F7+F8+F9+F10)</f>
        <v>0</v>
      </c>
      <c r="E17" s="60"/>
      <c r="F17" s="60"/>
      <c r="G17" s="60"/>
      <c r="H17" s="61">
        <f>(A17-D17)</f>
        <v>112241.35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honeticPr fontId="0" type="noConversion"/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5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15</v>
      </c>
      <c r="B5" s="68"/>
      <c r="C5" s="68"/>
      <c r="D5" s="68"/>
      <c r="E5" s="68"/>
      <c r="F5" s="69">
        <v>58740.94</v>
      </c>
      <c r="G5" s="70"/>
      <c r="H5" s="69">
        <f>(F5)</f>
        <v>58740.94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58740.94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58740.94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58740.94</v>
      </c>
      <c r="B17" s="60"/>
      <c r="C17" s="60"/>
      <c r="D17" s="59">
        <f>(F6+F7+F8+F9+F10)</f>
        <v>0</v>
      </c>
      <c r="E17" s="60"/>
      <c r="F17" s="60"/>
      <c r="G17" s="60"/>
      <c r="H17" s="61">
        <f>(A17-D17)</f>
        <v>58740.94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honeticPr fontId="0" type="noConversion"/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5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17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16</v>
      </c>
      <c r="B5" s="68"/>
      <c r="C5" s="68"/>
      <c r="D5" s="68"/>
      <c r="E5" s="68"/>
      <c r="F5" s="69">
        <v>29325.62</v>
      </c>
      <c r="G5" s="70"/>
      <c r="H5" s="69">
        <f>(F5)</f>
        <v>29325.62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29325.62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29325.62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29325.62</v>
      </c>
      <c r="B17" s="60"/>
      <c r="C17" s="60"/>
      <c r="D17" s="59">
        <f>(F6+F7+F8+F9+F10)</f>
        <v>0</v>
      </c>
      <c r="E17" s="60"/>
      <c r="F17" s="60"/>
      <c r="G17" s="60"/>
      <c r="H17" s="61">
        <f>(A17-D17)</f>
        <v>29325.62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5"/>
  <sheetViews>
    <sheetView workbookViewId="0">
      <selection activeCell="D18" sqref="D1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19</v>
      </c>
      <c r="B5" s="68"/>
      <c r="C5" s="68"/>
      <c r="D5" s="68"/>
      <c r="E5" s="68"/>
      <c r="F5" s="69">
        <v>98925.59</v>
      </c>
      <c r="G5" s="70"/>
      <c r="H5" s="69">
        <f>(F5)</f>
        <v>98925.59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98925.59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98925.59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98925.59</v>
      </c>
      <c r="B17" s="60"/>
      <c r="C17" s="60"/>
      <c r="D17" s="59">
        <v>4915</v>
      </c>
      <c r="E17" s="60"/>
      <c r="F17" s="60"/>
      <c r="G17" s="60"/>
      <c r="H17" s="61">
        <f>(A17-D17)</f>
        <v>94010.59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H55:J55"/>
    <mergeCell ref="A14:E14"/>
    <mergeCell ref="F14:G14"/>
    <mergeCell ref="H14:I14"/>
    <mergeCell ref="A16:C16"/>
    <mergeCell ref="D16:G16"/>
    <mergeCell ref="H16:J16"/>
    <mergeCell ref="A13:E13"/>
    <mergeCell ref="F13:G13"/>
    <mergeCell ref="H13:I13"/>
    <mergeCell ref="A17:C17"/>
    <mergeCell ref="D17:G17"/>
    <mergeCell ref="H17:J17"/>
    <mergeCell ref="A11:E11"/>
    <mergeCell ref="F11:G11"/>
    <mergeCell ref="H11:I11"/>
    <mergeCell ref="A12:E12"/>
    <mergeCell ref="F12:G12"/>
    <mergeCell ref="H12:I12"/>
    <mergeCell ref="A9:E9"/>
    <mergeCell ref="F9:G9"/>
    <mergeCell ref="H9:I9"/>
    <mergeCell ref="A10:E10"/>
    <mergeCell ref="F10:G10"/>
    <mergeCell ref="H10:I10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5"/>
  <sheetViews>
    <sheetView topLeftCell="A7" workbookViewId="0">
      <selection activeCell="D18" sqref="D1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20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21</v>
      </c>
      <c r="B5" s="68"/>
      <c r="C5" s="68"/>
      <c r="D5" s="68"/>
      <c r="E5" s="68"/>
      <c r="F5" s="69">
        <v>17064.919999999998</v>
      </c>
      <c r="G5" s="70"/>
      <c r="H5" s="69">
        <f>(F5)</f>
        <v>17064.919999999998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17064.919999999998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17064.919999999998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17064.919999999998</v>
      </c>
      <c r="B17" s="60"/>
      <c r="C17" s="60"/>
      <c r="D17" s="59">
        <v>0</v>
      </c>
      <c r="E17" s="60"/>
      <c r="F17" s="60"/>
      <c r="G17" s="60"/>
      <c r="H17" s="61">
        <f>(A17-D17)</f>
        <v>17064.919999999998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5"/>
  <sheetViews>
    <sheetView topLeftCell="A4" workbookViewId="0">
      <selection activeCell="H17" sqref="H17:J17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23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22</v>
      </c>
      <c r="B5" s="68"/>
      <c r="C5" s="68"/>
      <c r="D5" s="68"/>
      <c r="E5" s="68"/>
      <c r="F5" s="69">
        <v>119063.56</v>
      </c>
      <c r="G5" s="70"/>
      <c r="H5" s="69">
        <f>(F5)</f>
        <v>119063.56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119063.56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119063.56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119063.56</v>
      </c>
      <c r="B17" s="60"/>
      <c r="C17" s="60"/>
      <c r="D17" s="59">
        <v>76184.58</v>
      </c>
      <c r="E17" s="60"/>
      <c r="F17" s="60"/>
      <c r="G17" s="60"/>
      <c r="H17" s="61">
        <f>(A17-D17)</f>
        <v>42878.979999999996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H55:J55"/>
    <mergeCell ref="A14:E14"/>
    <mergeCell ref="F14:G14"/>
    <mergeCell ref="H14:I14"/>
    <mergeCell ref="A16:C16"/>
    <mergeCell ref="D16:G16"/>
    <mergeCell ref="H16:J16"/>
    <mergeCell ref="A13:E13"/>
    <mergeCell ref="F13:G13"/>
    <mergeCell ref="H13:I13"/>
    <mergeCell ref="A17:C17"/>
    <mergeCell ref="D17:G17"/>
    <mergeCell ref="H17:J17"/>
    <mergeCell ref="A11:E11"/>
    <mergeCell ref="F11:G11"/>
    <mergeCell ref="H11:I11"/>
    <mergeCell ref="A12:E12"/>
    <mergeCell ref="F12:G12"/>
    <mergeCell ref="H12:I12"/>
    <mergeCell ref="A9:E9"/>
    <mergeCell ref="F9:G9"/>
    <mergeCell ref="H9:I9"/>
    <mergeCell ref="A10:E10"/>
    <mergeCell ref="F10:G10"/>
    <mergeCell ref="H10:I10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5"/>
  <sheetViews>
    <sheetView workbookViewId="0">
      <selection activeCell="A5" sqref="A5:E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25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24</v>
      </c>
      <c r="B5" s="68"/>
      <c r="C5" s="68"/>
      <c r="D5" s="68"/>
      <c r="E5" s="68"/>
      <c r="F5" s="69">
        <v>43020.61</v>
      </c>
      <c r="G5" s="70"/>
      <c r="H5" s="69">
        <f>(F5)</f>
        <v>43020.61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43020.61</v>
      </c>
      <c r="I6" s="66"/>
    </row>
    <row r="7" spans="1:10" x14ac:dyDescent="0.2">
      <c r="A7" s="63"/>
      <c r="B7" s="63"/>
      <c r="C7" s="63"/>
      <c r="D7" s="63"/>
      <c r="E7" s="63"/>
      <c r="F7" s="67"/>
      <c r="G7" s="67"/>
      <c r="H7" s="66">
        <f>(H6-F7)</f>
        <v>43020.61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43020.61</v>
      </c>
      <c r="B17" s="60"/>
      <c r="C17" s="60"/>
      <c r="D17" s="59">
        <v>2258.34</v>
      </c>
      <c r="E17" s="60"/>
      <c r="F17" s="60"/>
      <c r="G17" s="60"/>
      <c r="H17" s="61">
        <f>(A17-D17)</f>
        <v>40762.270000000004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5"/>
  <sheetViews>
    <sheetView workbookViewId="0">
      <selection activeCell="M14" sqref="M14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27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26</v>
      </c>
      <c r="B5" s="68"/>
      <c r="C5" s="68"/>
      <c r="D5" s="68"/>
      <c r="E5" s="68"/>
      <c r="F5" s="69">
        <v>43020.61</v>
      </c>
      <c r="G5" s="70"/>
      <c r="H5" s="69">
        <f>(F5)</f>
        <v>43020.61</v>
      </c>
      <c r="I5" s="69"/>
    </row>
    <row r="6" spans="1:10" x14ac:dyDescent="0.2">
      <c r="A6" s="63" t="s">
        <v>28</v>
      </c>
      <c r="B6" s="63"/>
      <c r="C6" s="63"/>
      <c r="D6" s="63"/>
      <c r="E6" s="63"/>
      <c r="F6" s="67">
        <v>59000</v>
      </c>
      <c r="G6" s="67"/>
      <c r="H6" s="66">
        <f>(H5-F6)</f>
        <v>-15979.39</v>
      </c>
      <c r="I6" s="66"/>
    </row>
    <row r="7" spans="1:10" x14ac:dyDescent="0.2">
      <c r="A7" s="63" t="s">
        <v>29</v>
      </c>
      <c r="B7" s="63"/>
      <c r="C7" s="63"/>
      <c r="D7" s="63"/>
      <c r="E7" s="63"/>
      <c r="F7" s="67">
        <v>25000</v>
      </c>
      <c r="G7" s="67"/>
      <c r="H7" s="66">
        <f>(H6-F7)</f>
        <v>-40979.39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43020.61</v>
      </c>
      <c r="B17" s="60"/>
      <c r="C17" s="60"/>
      <c r="D17" s="59">
        <f>(F6+F7+F8+F9+F10)</f>
        <v>84000</v>
      </c>
      <c r="E17" s="60"/>
      <c r="F17" s="60"/>
      <c r="G17" s="60"/>
      <c r="H17" s="61">
        <f>(A17-D17)</f>
        <v>-40979.39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5"/>
  <sheetViews>
    <sheetView workbookViewId="0">
      <selection activeCell="A7" sqref="A7:E7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30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31</v>
      </c>
      <c r="B5" s="68"/>
      <c r="C5" s="68"/>
      <c r="D5" s="68"/>
      <c r="E5" s="68"/>
      <c r="F5" s="69">
        <v>98088.34</v>
      </c>
      <c r="G5" s="70"/>
      <c r="H5" s="69">
        <f>(F5)</f>
        <v>98088.34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98088.34</v>
      </c>
      <c r="I6" s="66"/>
    </row>
    <row r="7" spans="1:10" x14ac:dyDescent="0.2">
      <c r="A7" s="63" t="s">
        <v>29</v>
      </c>
      <c r="B7" s="63"/>
      <c r="C7" s="63"/>
      <c r="D7" s="63"/>
      <c r="E7" s="63"/>
      <c r="F7" s="67">
        <v>75000</v>
      </c>
      <c r="G7" s="67"/>
      <c r="H7" s="66">
        <f>(H6-F7)</f>
        <v>23088.339999999997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98088.34</v>
      </c>
      <c r="B17" s="60"/>
      <c r="C17" s="60"/>
      <c r="D17" s="59">
        <f>(F6+F7+F8+F9+F10)</f>
        <v>75000</v>
      </c>
      <c r="E17" s="60"/>
      <c r="F17" s="60"/>
      <c r="G17" s="60"/>
      <c r="H17" s="61">
        <f>(A17-D17)</f>
        <v>23088.339999999997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H55:J55"/>
    <mergeCell ref="A14:E14"/>
    <mergeCell ref="F14:G14"/>
    <mergeCell ref="H14:I14"/>
    <mergeCell ref="A16:C16"/>
    <mergeCell ref="D16:G16"/>
    <mergeCell ref="H16:J16"/>
    <mergeCell ref="A13:E13"/>
    <mergeCell ref="F13:G13"/>
    <mergeCell ref="H13:I13"/>
    <mergeCell ref="A17:C17"/>
    <mergeCell ref="D17:G17"/>
    <mergeCell ref="H17:J17"/>
    <mergeCell ref="A11:E11"/>
    <mergeCell ref="F11:G11"/>
    <mergeCell ref="H11:I11"/>
    <mergeCell ref="A12:E12"/>
    <mergeCell ref="F12:G12"/>
    <mergeCell ref="H12:I12"/>
    <mergeCell ref="A9:E9"/>
    <mergeCell ref="F9:G9"/>
    <mergeCell ref="H9:I9"/>
    <mergeCell ref="A10:E10"/>
    <mergeCell ref="F10:G10"/>
    <mergeCell ref="H10:I10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55"/>
  <sheetViews>
    <sheetView workbookViewId="0">
      <selection activeCell="F5" sqref="F5:G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32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33</v>
      </c>
      <c r="B5" s="68"/>
      <c r="C5" s="68"/>
      <c r="D5" s="68"/>
      <c r="E5" s="68"/>
      <c r="F5" s="69">
        <v>123902.31</v>
      </c>
      <c r="G5" s="70"/>
      <c r="H5" s="69">
        <f>(F5)</f>
        <v>123902.31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123902.31</v>
      </c>
      <c r="I6" s="66"/>
    </row>
    <row r="7" spans="1:10" x14ac:dyDescent="0.2">
      <c r="A7" s="63" t="s">
        <v>29</v>
      </c>
      <c r="B7" s="63"/>
      <c r="C7" s="63"/>
      <c r="D7" s="63"/>
      <c r="E7" s="63"/>
      <c r="F7" s="67">
        <v>45334.69</v>
      </c>
      <c r="G7" s="67"/>
      <c r="H7" s="66">
        <f>(H6-F7)</f>
        <v>78567.62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123902.31</v>
      </c>
      <c r="B17" s="60"/>
      <c r="C17" s="60"/>
      <c r="D17" s="59">
        <f>(F6+F7+F8+F9+F10)</f>
        <v>45334.69</v>
      </c>
      <c r="E17" s="60"/>
      <c r="F17" s="60"/>
      <c r="G17" s="60"/>
      <c r="H17" s="61">
        <f>(A17-D17)</f>
        <v>78567.62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5"/>
  <sheetViews>
    <sheetView workbookViewId="0">
      <selection activeCell="F26" sqref="F2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34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"/>
    </row>
    <row r="5" spans="1:10" x14ac:dyDescent="0.2">
      <c r="A5" s="68" t="s">
        <v>35</v>
      </c>
      <c r="B5" s="68"/>
      <c r="C5" s="68"/>
      <c r="D5" s="68"/>
      <c r="E5" s="68"/>
      <c r="F5" s="69">
        <v>101591.98</v>
      </c>
      <c r="G5" s="70"/>
      <c r="H5" s="69">
        <f>(F5)</f>
        <v>101591.98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101591.98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119652.59</v>
      </c>
      <c r="G7" s="67"/>
      <c r="H7" s="66">
        <f>(H6-F7)</f>
        <v>-18060.61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101591.98</v>
      </c>
      <c r="B17" s="60"/>
      <c r="C17" s="60"/>
      <c r="D17" s="59">
        <f>(F6+F7+F8+F9+F10)</f>
        <v>119652.59</v>
      </c>
      <c r="E17" s="60"/>
      <c r="F17" s="60"/>
      <c r="G17" s="60"/>
      <c r="H17" s="61">
        <f>(A17-D17)</f>
        <v>-18060.61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5"/>
  <sheetViews>
    <sheetView workbookViewId="0">
      <selection activeCell="D22" sqref="D22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37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"/>
    </row>
    <row r="5" spans="1:10" x14ac:dyDescent="0.2">
      <c r="A5" s="68" t="s">
        <v>38</v>
      </c>
      <c r="B5" s="68"/>
      <c r="C5" s="68"/>
      <c r="D5" s="68"/>
      <c r="E5" s="68"/>
      <c r="F5" s="69">
        <v>83857.23</v>
      </c>
      <c r="G5" s="70"/>
      <c r="H5" s="69">
        <f>(F5)</f>
        <v>83857.23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83857.23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88913.03</v>
      </c>
      <c r="G7" s="67"/>
      <c r="H7" s="66">
        <f>(H6-F7)</f>
        <v>-5055.8000000000029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83857.23</v>
      </c>
      <c r="B17" s="60"/>
      <c r="C17" s="60"/>
      <c r="D17" s="59">
        <f>(F6+F7+F8+F9+F10)</f>
        <v>88913.03</v>
      </c>
      <c r="E17" s="60"/>
      <c r="F17" s="60"/>
      <c r="G17" s="60"/>
      <c r="H17" s="61">
        <f>(A17-D17)</f>
        <v>-5055.8000000000029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5"/>
  <sheetViews>
    <sheetView workbookViewId="0">
      <selection activeCell="K15" sqref="K1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6"/>
    </row>
    <row r="5" spans="1:10" x14ac:dyDescent="0.2">
      <c r="A5" s="68" t="s">
        <v>40</v>
      </c>
      <c r="B5" s="68"/>
      <c r="C5" s="68"/>
      <c r="D5" s="68"/>
      <c r="E5" s="68"/>
      <c r="F5" s="69">
        <v>69380.899999999994</v>
      </c>
      <c r="G5" s="69"/>
      <c r="H5" s="69">
        <f>(F5)</f>
        <v>69380.899999999994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69380.899999999994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108870.78</v>
      </c>
      <c r="G7" s="67"/>
      <c r="H7" s="66">
        <f>(H6-F7)</f>
        <v>-39489.880000000005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69380.899999999994</v>
      </c>
      <c r="B17" s="60"/>
      <c r="C17" s="60"/>
      <c r="D17" s="59">
        <f>(F6+F7+F8+F9+F10)</f>
        <v>108870.78</v>
      </c>
      <c r="E17" s="60"/>
      <c r="F17" s="60"/>
      <c r="G17" s="60"/>
      <c r="H17" s="61">
        <f>(A17-D17)</f>
        <v>-39489.880000000005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5"/>
  <sheetViews>
    <sheetView workbookViewId="0">
      <selection activeCell="F21" sqref="F21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7"/>
    </row>
    <row r="5" spans="1:10" x14ac:dyDescent="0.2">
      <c r="A5" s="68" t="s">
        <v>42</v>
      </c>
      <c r="B5" s="68"/>
      <c r="C5" s="68"/>
      <c r="D5" s="68"/>
      <c r="E5" s="68"/>
      <c r="F5" s="69">
        <v>80060.350000000006</v>
      </c>
      <c r="G5" s="69"/>
      <c r="H5" s="69">
        <f>(F5)</f>
        <v>80060.350000000006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80060.350000000006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167759.15</v>
      </c>
      <c r="G7" s="67"/>
      <c r="H7" s="66">
        <f>(H6-F7)</f>
        <v>-87698.799999999988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80060.350000000006</v>
      </c>
      <c r="B17" s="60"/>
      <c r="C17" s="60"/>
      <c r="D17" s="59">
        <f>(F6+F7+F8+F9+F10)</f>
        <v>167759.15</v>
      </c>
      <c r="E17" s="60"/>
      <c r="F17" s="60"/>
      <c r="G17" s="60"/>
      <c r="H17" s="61">
        <f>(A17-D17)</f>
        <v>-87698.799999999988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"/>
  <sheetViews>
    <sheetView workbookViewId="0">
      <selection activeCell="H17" sqref="H17:J17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43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8"/>
    </row>
    <row r="5" spans="1:10" x14ac:dyDescent="0.2">
      <c r="A5" s="68" t="s">
        <v>44</v>
      </c>
      <c r="B5" s="68"/>
      <c r="C5" s="68"/>
      <c r="D5" s="68"/>
      <c r="E5" s="68"/>
      <c r="F5" s="69">
        <v>86358.61</v>
      </c>
      <c r="G5" s="69"/>
      <c r="H5" s="69">
        <f>(F5)</f>
        <v>86358.61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86358.61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72653.97</v>
      </c>
      <c r="G7" s="67"/>
      <c r="H7" s="66">
        <f>(H6-F7)</f>
        <v>13704.64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86358.61</v>
      </c>
      <c r="B17" s="60"/>
      <c r="C17" s="60"/>
      <c r="D17" s="59">
        <f>(F6+F7+F8+F9+F10)</f>
        <v>72653.97</v>
      </c>
      <c r="E17" s="60"/>
      <c r="F17" s="60"/>
      <c r="G17" s="60"/>
      <c r="H17" s="61">
        <f>(A17-D17)</f>
        <v>13704.64</v>
      </c>
      <c r="I17" s="61"/>
      <c r="J17" s="61"/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55"/>
  <sheetViews>
    <sheetView workbookViewId="0">
      <selection activeCell="F8" sqref="F8:G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45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9"/>
    </row>
    <row r="5" spans="1:10" x14ac:dyDescent="0.2">
      <c r="A5" s="68" t="s">
        <v>46</v>
      </c>
      <c r="B5" s="68"/>
      <c r="C5" s="68"/>
      <c r="D5" s="68"/>
      <c r="E5" s="68"/>
      <c r="F5" s="69">
        <v>40063.97</v>
      </c>
      <c r="G5" s="69"/>
      <c r="H5" s="69">
        <f>(F5)</f>
        <v>40063.97</v>
      </c>
      <c r="I5" s="69"/>
    </row>
    <row r="6" spans="1:10" x14ac:dyDescent="0.2">
      <c r="A6" s="63"/>
      <c r="B6" s="63"/>
      <c r="C6" s="63"/>
      <c r="D6" s="63"/>
      <c r="E6" s="63"/>
      <c r="F6" s="67"/>
      <c r="G6" s="67"/>
      <c r="H6" s="66">
        <f>(H5-F6)</f>
        <v>40063.97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248710.87</v>
      </c>
      <c r="G7" s="67"/>
      <c r="H7" s="66">
        <f>(H6-F7)</f>
        <v>-208646.9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40063.97</v>
      </c>
      <c r="B17" s="60"/>
      <c r="C17" s="60"/>
      <c r="D17" s="59">
        <f>(F6+F7+F8+F9+F10)</f>
        <v>248710.87</v>
      </c>
      <c r="E17" s="60"/>
      <c r="F17" s="60"/>
      <c r="G17" s="60"/>
      <c r="H17" s="61">
        <f>(A17-D17)</f>
        <v>-208646.9</v>
      </c>
      <c r="I17" s="61"/>
      <c r="J17" s="61"/>
    </row>
    <row r="21" spans="1:10" x14ac:dyDescent="0.2">
      <c r="F21" s="1" t="s">
        <v>47</v>
      </c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55"/>
  <sheetViews>
    <sheetView workbookViewId="0">
      <selection activeCell="F8" sqref="F8:G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48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0"/>
    </row>
    <row r="5" spans="1:10" x14ac:dyDescent="0.2">
      <c r="A5" s="68" t="s">
        <v>49</v>
      </c>
      <c r="B5" s="68"/>
      <c r="C5" s="68"/>
      <c r="D5" s="68"/>
      <c r="E5" s="68"/>
      <c r="F5" s="69">
        <v>159992.42000000001</v>
      </c>
      <c r="G5" s="69"/>
      <c r="H5" s="69">
        <f>(F5)</f>
        <v>159992.42000000001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98926</v>
      </c>
      <c r="G6" s="67"/>
      <c r="H6" s="66">
        <f>(H5-F6)</f>
        <v>61066.420000000013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31801.59</v>
      </c>
      <c r="G7" s="67"/>
      <c r="H7" s="66">
        <f>(H6-F7)</f>
        <v>29264.830000000013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159992.42000000001</v>
      </c>
      <c r="B17" s="60"/>
      <c r="C17" s="60"/>
      <c r="D17" s="59">
        <f>(F6+F7+F8+F9+F10)</f>
        <v>130727.59</v>
      </c>
      <c r="E17" s="60"/>
      <c r="F17" s="60"/>
      <c r="G17" s="60"/>
      <c r="H17" s="61">
        <f>(A17-D17)</f>
        <v>29264.830000000016</v>
      </c>
      <c r="I17" s="61"/>
      <c r="J17" s="61"/>
    </row>
    <row r="21" spans="1:10" x14ac:dyDescent="0.2">
      <c r="F21" s="1" t="s">
        <v>47</v>
      </c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55"/>
  <sheetViews>
    <sheetView workbookViewId="0">
      <selection activeCell="F14" sqref="F14:G14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51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1"/>
    </row>
    <row r="5" spans="1:10" x14ac:dyDescent="0.2">
      <c r="A5" s="68" t="s">
        <v>52</v>
      </c>
      <c r="B5" s="68"/>
      <c r="C5" s="68"/>
      <c r="D5" s="68"/>
      <c r="E5" s="68"/>
      <c r="F5" s="69">
        <v>140565.59</v>
      </c>
      <c r="G5" s="69"/>
      <c r="H5" s="69">
        <f>(F5)</f>
        <v>140565.59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140565.59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20000</v>
      </c>
      <c r="G7" s="67"/>
      <c r="H7" s="66">
        <f>(H6-F7)</f>
        <v>120565.59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140565.59</v>
      </c>
      <c r="B17" s="60"/>
      <c r="C17" s="60"/>
      <c r="D17" s="59">
        <f>(F6+F7+F8+F9+F10)</f>
        <v>20000</v>
      </c>
      <c r="E17" s="60"/>
      <c r="F17" s="60"/>
      <c r="G17" s="60"/>
      <c r="H17" s="61">
        <f>(A17-D17)</f>
        <v>120565.59</v>
      </c>
      <c r="I17" s="61"/>
      <c r="J17" s="61"/>
    </row>
    <row r="21" spans="1:10" x14ac:dyDescent="0.2">
      <c r="F21" s="1" t="s">
        <v>47</v>
      </c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5"/>
  <sheetViews>
    <sheetView workbookViewId="0">
      <selection activeCell="H7" sqref="H7:I7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53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2"/>
    </row>
    <row r="5" spans="1:10" x14ac:dyDescent="0.2">
      <c r="A5" s="68" t="s">
        <v>54</v>
      </c>
      <c r="B5" s="68"/>
      <c r="C5" s="68"/>
      <c r="D5" s="68"/>
      <c r="E5" s="68"/>
      <c r="F5" s="69">
        <v>63417.53</v>
      </c>
      <c r="G5" s="69"/>
      <c r="H5" s="69">
        <f>(F5)</f>
        <v>63417.53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63417.53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340000</v>
      </c>
      <c r="G7" s="67"/>
      <c r="H7" s="66">
        <f>(H6-F7)</f>
        <v>-276582.46999999997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63417.53</v>
      </c>
      <c r="B17" s="60"/>
      <c r="C17" s="60"/>
      <c r="D17" s="59">
        <f>(F6+F7+F8+F9+F10)</f>
        <v>340000</v>
      </c>
      <c r="E17" s="60"/>
      <c r="F17" s="60"/>
      <c r="G17" s="60"/>
      <c r="H17" s="61">
        <f>(A17-D17)</f>
        <v>-276582.46999999997</v>
      </c>
      <c r="I17" s="61"/>
      <c r="J17" s="61"/>
    </row>
    <row r="21" spans="1:10" x14ac:dyDescent="0.2">
      <c r="F21" s="1" t="s">
        <v>47</v>
      </c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5"/>
  <sheetViews>
    <sheetView workbookViewId="0">
      <selection activeCell="J23" sqref="J23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53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3"/>
    </row>
    <row r="5" spans="1:10" x14ac:dyDescent="0.2">
      <c r="A5" s="68" t="s">
        <v>55</v>
      </c>
      <c r="B5" s="68"/>
      <c r="C5" s="68"/>
      <c r="D5" s="68"/>
      <c r="E5" s="68"/>
      <c r="F5" s="69">
        <v>80254.33</v>
      </c>
      <c r="G5" s="69"/>
      <c r="H5" s="69">
        <f>(F5)</f>
        <v>80254.33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80254.33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v>125000</v>
      </c>
      <c r="G7" s="67"/>
      <c r="H7" s="66">
        <f>(H6-F7)</f>
        <v>-44745.67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PREJUÍZO NO PERÍODO</v>
      </c>
      <c r="I16" s="65"/>
      <c r="J16" s="65"/>
    </row>
    <row r="17" spans="1:10" x14ac:dyDescent="0.2">
      <c r="A17" s="59">
        <f>(F5)</f>
        <v>80254.33</v>
      </c>
      <c r="B17" s="60"/>
      <c r="C17" s="60"/>
      <c r="D17" s="59">
        <f>(F6+F7+F8+F9+F10)</f>
        <v>125000</v>
      </c>
      <c r="E17" s="60"/>
      <c r="F17" s="60"/>
      <c r="G17" s="60"/>
      <c r="H17" s="61">
        <f>(A17-D17)</f>
        <v>-44745.67</v>
      </c>
      <c r="I17" s="61"/>
      <c r="J17" s="61"/>
    </row>
    <row r="21" spans="1:10" x14ac:dyDescent="0.2">
      <c r="F21" s="1" t="s">
        <v>47</v>
      </c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55"/>
  <sheetViews>
    <sheetView workbookViewId="0">
      <selection activeCell="A11" sqref="A11:E11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56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4"/>
    </row>
    <row r="5" spans="1:10" x14ac:dyDescent="0.2">
      <c r="A5" s="68" t="s">
        <v>57</v>
      </c>
      <c r="B5" s="68"/>
      <c r="C5" s="68"/>
      <c r="D5" s="68"/>
      <c r="E5" s="68"/>
      <c r="F5" s="69">
        <v>118853.29</v>
      </c>
      <c r="G5" s="69"/>
      <c r="H5" s="69">
        <f>(F5)</f>
        <v>118853.29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118853.29</v>
      </c>
      <c r="I6" s="66"/>
    </row>
    <row r="7" spans="1:10" x14ac:dyDescent="0.2">
      <c r="A7" s="63" t="s">
        <v>36</v>
      </c>
      <c r="B7" s="63"/>
      <c r="C7" s="63"/>
      <c r="D7" s="63"/>
      <c r="E7" s="63"/>
      <c r="F7" s="67">
        <f>81886.65</f>
        <v>81886.649999999994</v>
      </c>
      <c r="G7" s="67"/>
      <c r="H7" s="66">
        <f>(H6-F7)</f>
        <v>36966.639999999999</v>
      </c>
      <c r="I7" s="66"/>
    </row>
    <row r="8" spans="1:10" x14ac:dyDescent="0.2">
      <c r="A8" s="63"/>
      <c r="B8" s="63"/>
      <c r="C8" s="63"/>
      <c r="D8" s="63"/>
      <c r="E8" s="63"/>
      <c r="F8" s="67"/>
      <c r="G8" s="67"/>
      <c r="H8" s="66"/>
      <c r="I8" s="66"/>
    </row>
    <row r="9" spans="1:10" x14ac:dyDescent="0.2">
      <c r="A9" s="63"/>
      <c r="B9" s="63"/>
      <c r="C9" s="63"/>
      <c r="D9" s="63"/>
      <c r="E9" s="63"/>
      <c r="F9" s="64"/>
      <c r="G9" s="64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4"/>
      <c r="I11" s="64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6" spans="1:10" x14ac:dyDescent="0.2">
      <c r="A16" s="65" t="s">
        <v>7</v>
      </c>
      <c r="B16" s="65"/>
      <c r="C16" s="65"/>
      <c r="D16" s="65" t="s">
        <v>6</v>
      </c>
      <c r="E16" s="65"/>
      <c r="F16" s="65"/>
      <c r="G16" s="65"/>
      <c r="H16" s="65" t="str">
        <f>IF(H17&lt;0,"PREJUÍZO NO PERÍODO", "LUCRO A DISTRIBUIR")</f>
        <v>LUCRO A DISTRIBUIR</v>
      </c>
      <c r="I16" s="65"/>
      <c r="J16" s="65"/>
    </row>
    <row r="17" spans="1:10" x14ac:dyDescent="0.2">
      <c r="A17" s="59">
        <f>(F5)</f>
        <v>118853.29</v>
      </c>
      <c r="B17" s="60"/>
      <c r="C17" s="60"/>
      <c r="D17" s="59">
        <f>(F6+F7+F8+F9+F10)</f>
        <v>81886.649999999994</v>
      </c>
      <c r="E17" s="60"/>
      <c r="F17" s="60"/>
      <c r="G17" s="60"/>
      <c r="H17" s="61">
        <f>(A17-D17)</f>
        <v>36966.639999999999</v>
      </c>
      <c r="I17" s="61"/>
      <c r="J17" s="61"/>
    </row>
    <row r="21" spans="1:10" x14ac:dyDescent="0.2">
      <c r="F21" s="1" t="s">
        <v>47</v>
      </c>
    </row>
    <row r="54" spans="1:1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">
      <c r="A55" s="1" t="s">
        <v>2</v>
      </c>
      <c r="C55" s="3">
        <f ca="1">TODAY()</f>
        <v>43110</v>
      </c>
      <c r="H55" s="62" t="s">
        <v>1</v>
      </c>
      <c r="I55" s="62"/>
      <c r="J55" s="62"/>
    </row>
  </sheetData>
  <mergeCells count="42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7:C17"/>
    <mergeCell ref="D17:G17"/>
    <mergeCell ref="H17:J17"/>
    <mergeCell ref="H55:J55"/>
    <mergeCell ref="A14:E14"/>
    <mergeCell ref="F14:G14"/>
    <mergeCell ref="H14:I14"/>
    <mergeCell ref="A16:C16"/>
    <mergeCell ref="D16:G16"/>
    <mergeCell ref="H16:J16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6"/>
  <sheetViews>
    <sheetView workbookViewId="0">
      <selection activeCell="N15" sqref="N1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58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5"/>
    </row>
    <row r="5" spans="1:10" x14ac:dyDescent="0.2">
      <c r="A5" s="68" t="s">
        <v>59</v>
      </c>
      <c r="B5" s="68"/>
      <c r="C5" s="68"/>
      <c r="D5" s="68"/>
      <c r="E5" s="68"/>
      <c r="F5" s="69">
        <v>29062.27</v>
      </c>
      <c r="G5" s="69"/>
      <c r="H5" s="69">
        <f>(F5)</f>
        <v>29062.27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29062.27</v>
      </c>
      <c r="I6" s="66"/>
    </row>
    <row r="7" spans="1:10" x14ac:dyDescent="0.2">
      <c r="A7" s="63" t="s">
        <v>60</v>
      </c>
      <c r="B7" s="63"/>
      <c r="C7" s="63"/>
      <c r="D7" s="63"/>
      <c r="E7" s="63"/>
      <c r="F7" s="67">
        <v>919488</v>
      </c>
      <c r="G7" s="67"/>
      <c r="H7" s="66">
        <f>(H6-F7)</f>
        <v>-890425.73</v>
      </c>
      <c r="I7" s="66"/>
    </row>
    <row r="8" spans="1:10" x14ac:dyDescent="0.2">
      <c r="A8" s="63" t="s">
        <v>36</v>
      </c>
      <c r="B8" s="63"/>
      <c r="C8" s="63"/>
      <c r="D8" s="63"/>
      <c r="E8" s="63"/>
      <c r="F8" s="67">
        <v>35117.19</v>
      </c>
      <c r="G8" s="67"/>
      <c r="H8" s="66">
        <f>(H7-F8)</f>
        <v>-925542.91999999993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PREJUÍZO NO PERÍODO</v>
      </c>
      <c r="I17" s="65"/>
      <c r="J17" s="65"/>
    </row>
    <row r="18" spans="1:10" x14ac:dyDescent="0.2">
      <c r="A18" s="59">
        <f>(F5)</f>
        <v>29062.27</v>
      </c>
      <c r="B18" s="60"/>
      <c r="C18" s="60"/>
      <c r="D18" s="59">
        <f>(F6+F7+F8+F9+F10+F11)</f>
        <v>954605.19</v>
      </c>
      <c r="E18" s="60"/>
      <c r="F18" s="60"/>
      <c r="G18" s="60"/>
      <c r="H18" s="61">
        <f>(A18-D18)</f>
        <v>-925542.91999999993</v>
      </c>
      <c r="I18" s="61"/>
      <c r="J18" s="61"/>
    </row>
    <row r="22" spans="1:10" x14ac:dyDescent="0.2">
      <c r="F22" s="1" t="s">
        <v>47</v>
      </c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1" t="s">
        <v>2</v>
      </c>
      <c r="C56" s="3">
        <f ca="1">TODAY()</f>
        <v>43110</v>
      </c>
      <c r="H56" s="62" t="s">
        <v>1</v>
      </c>
      <c r="I56" s="62"/>
      <c r="J56" s="62"/>
    </row>
  </sheetData>
  <mergeCells count="45">
    <mergeCell ref="A18:C18"/>
    <mergeCell ref="D18:G18"/>
    <mergeCell ref="H18:J18"/>
    <mergeCell ref="H56:J56"/>
    <mergeCell ref="A7:E7"/>
    <mergeCell ref="H7:I7"/>
    <mergeCell ref="F7:G7"/>
    <mergeCell ref="A15:E15"/>
    <mergeCell ref="F15:G15"/>
    <mergeCell ref="H15:I15"/>
    <mergeCell ref="A17:C17"/>
    <mergeCell ref="D17:G17"/>
    <mergeCell ref="H17:J17"/>
    <mergeCell ref="A13:E13"/>
    <mergeCell ref="F13:G13"/>
    <mergeCell ref="H13:I13"/>
    <mergeCell ref="A14:E14"/>
    <mergeCell ref="F14:G14"/>
    <mergeCell ref="H14:I14"/>
    <mergeCell ref="A11:E11"/>
    <mergeCell ref="F11:G11"/>
    <mergeCell ref="H11:I11"/>
    <mergeCell ref="A12:E12"/>
    <mergeCell ref="F12:G12"/>
    <mergeCell ref="H12:I12"/>
    <mergeCell ref="A9:E9"/>
    <mergeCell ref="F9:G9"/>
    <mergeCell ref="H9:I9"/>
    <mergeCell ref="A10:E10"/>
    <mergeCell ref="F10:G10"/>
    <mergeCell ref="H10:I10"/>
    <mergeCell ref="A6:E6"/>
    <mergeCell ref="F6:G6"/>
    <mergeCell ref="H6:I6"/>
    <mergeCell ref="A8:E8"/>
    <mergeCell ref="F8:G8"/>
    <mergeCell ref="H8:I8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56"/>
  <sheetViews>
    <sheetView workbookViewId="0">
      <selection activeCell="H11" sqref="H11:I11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61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6"/>
    </row>
    <row r="5" spans="1:10" x14ac:dyDescent="0.2">
      <c r="A5" s="68" t="s">
        <v>62</v>
      </c>
      <c r="B5" s="68"/>
      <c r="C5" s="68"/>
      <c r="D5" s="68"/>
      <c r="E5" s="68"/>
      <c r="F5" s="69">
        <v>100101.12</v>
      </c>
      <c r="G5" s="69"/>
      <c r="H5" s="69">
        <f>(F5)</f>
        <v>100101.12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100101.12</v>
      </c>
      <c r="I6" s="66"/>
    </row>
    <row r="7" spans="1:10" x14ac:dyDescent="0.2">
      <c r="A7" s="63" t="s">
        <v>60</v>
      </c>
      <c r="B7" s="63"/>
      <c r="C7" s="63"/>
      <c r="D7" s="63"/>
      <c r="E7" s="63"/>
      <c r="F7" s="67">
        <v>0</v>
      </c>
      <c r="G7" s="67"/>
      <c r="H7" s="66">
        <f>(H6-F7)</f>
        <v>100101.12</v>
      </c>
      <c r="I7" s="66"/>
    </row>
    <row r="8" spans="1:10" x14ac:dyDescent="0.2">
      <c r="A8" s="63" t="s">
        <v>36</v>
      </c>
      <c r="B8" s="63"/>
      <c r="C8" s="63"/>
      <c r="D8" s="63"/>
      <c r="E8" s="63"/>
      <c r="F8" s="67">
        <v>0</v>
      </c>
      <c r="G8" s="67"/>
      <c r="H8" s="66">
        <f>(H7-F8)</f>
        <v>100101.12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100101.12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100101.12</v>
      </c>
      <c r="I18" s="61"/>
      <c r="J18" s="61"/>
    </row>
    <row r="22" spans="1:10" x14ac:dyDescent="0.2">
      <c r="F22" s="1" t="s">
        <v>47</v>
      </c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1" t="s">
        <v>2</v>
      </c>
      <c r="C56" s="3">
        <f ca="1">TODAY()</f>
        <v>43110</v>
      </c>
      <c r="H56" s="62" t="s">
        <v>1</v>
      </c>
      <c r="I56" s="62"/>
      <c r="J56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6:J56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56"/>
  <sheetViews>
    <sheetView workbookViewId="0">
      <selection activeCell="F11" sqref="F11:G11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63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7"/>
    </row>
    <row r="5" spans="1:10" x14ac:dyDescent="0.2">
      <c r="A5" s="68" t="s">
        <v>64</v>
      </c>
      <c r="B5" s="68"/>
      <c r="C5" s="68"/>
      <c r="D5" s="68"/>
      <c r="E5" s="68"/>
      <c r="F5" s="69">
        <v>103899.18</v>
      </c>
      <c r="G5" s="69"/>
      <c r="H5" s="69">
        <f>(F5)</f>
        <v>103899.18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103899.18</v>
      </c>
      <c r="I6" s="66"/>
    </row>
    <row r="7" spans="1:10" x14ac:dyDescent="0.2">
      <c r="A7" s="63" t="s">
        <v>60</v>
      </c>
      <c r="B7" s="63"/>
      <c r="C7" s="63"/>
      <c r="D7" s="63"/>
      <c r="E7" s="63"/>
      <c r="F7" s="67">
        <v>0</v>
      </c>
      <c r="G7" s="67"/>
      <c r="H7" s="66">
        <f>(H6-F7)</f>
        <v>103899.18</v>
      </c>
      <c r="I7" s="66"/>
    </row>
    <row r="8" spans="1:10" x14ac:dyDescent="0.2">
      <c r="A8" s="63" t="s">
        <v>36</v>
      </c>
      <c r="B8" s="63"/>
      <c r="C8" s="63"/>
      <c r="D8" s="63"/>
      <c r="E8" s="63"/>
      <c r="F8" s="67">
        <v>35062.03</v>
      </c>
      <c r="G8" s="67"/>
      <c r="H8" s="66">
        <f>(H7-F8)</f>
        <v>68837.149999999994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103899.18</v>
      </c>
      <c r="B18" s="60"/>
      <c r="C18" s="60"/>
      <c r="D18" s="59">
        <f>(F6+F7+F8+F9+F10+F11)</f>
        <v>35062.03</v>
      </c>
      <c r="E18" s="60"/>
      <c r="F18" s="60"/>
      <c r="G18" s="60"/>
      <c r="H18" s="61">
        <f>(A18-D18)</f>
        <v>68837.149999999994</v>
      </c>
      <c r="I18" s="61"/>
      <c r="J18" s="61"/>
    </row>
    <row r="22" spans="1:10" x14ac:dyDescent="0.2">
      <c r="F22" s="1" t="s">
        <v>47</v>
      </c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1" t="s">
        <v>2</v>
      </c>
      <c r="C56" s="3">
        <f ca="1">TODAY()</f>
        <v>43110</v>
      </c>
      <c r="H56" s="62" t="s">
        <v>1</v>
      </c>
      <c r="I56" s="62"/>
      <c r="J56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6:J56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56"/>
  <sheetViews>
    <sheetView workbookViewId="0">
      <selection activeCell="K28" sqref="K2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65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8"/>
    </row>
    <row r="5" spans="1:10" x14ac:dyDescent="0.2">
      <c r="A5" s="68" t="s">
        <v>66</v>
      </c>
      <c r="B5" s="68"/>
      <c r="C5" s="68"/>
      <c r="D5" s="68"/>
      <c r="E5" s="68"/>
      <c r="F5" s="69">
        <v>84970.02</v>
      </c>
      <c r="G5" s="69"/>
      <c r="H5" s="69">
        <f>(F5)</f>
        <v>84970.02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84970.02</v>
      </c>
      <c r="I6" s="66"/>
    </row>
    <row r="7" spans="1:10" x14ac:dyDescent="0.2">
      <c r="A7" s="63" t="s">
        <v>60</v>
      </c>
      <c r="B7" s="63"/>
      <c r="C7" s="63"/>
      <c r="D7" s="63"/>
      <c r="E7" s="63"/>
      <c r="F7" s="67">
        <v>0</v>
      </c>
      <c r="G7" s="67"/>
      <c r="H7" s="66">
        <f>(H6-F7)</f>
        <v>84970.02</v>
      </c>
      <c r="I7" s="66"/>
    </row>
    <row r="8" spans="1:10" x14ac:dyDescent="0.2">
      <c r="A8" s="63" t="s">
        <v>36</v>
      </c>
      <c r="B8" s="63"/>
      <c r="C8" s="63"/>
      <c r="D8" s="63"/>
      <c r="E8" s="63"/>
      <c r="F8" s="67">
        <v>30000</v>
      </c>
      <c r="G8" s="67"/>
      <c r="H8" s="66">
        <f>(H7-F8)</f>
        <v>54970.020000000004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84970.02</v>
      </c>
      <c r="B18" s="60"/>
      <c r="C18" s="60"/>
      <c r="D18" s="59">
        <f>(F6+F7+F8+F9+F10+F11)</f>
        <v>30000</v>
      </c>
      <c r="E18" s="60"/>
      <c r="F18" s="60"/>
      <c r="G18" s="60"/>
      <c r="H18" s="61">
        <f>(A18-D18)</f>
        <v>54970.020000000004</v>
      </c>
      <c r="I18" s="61"/>
      <c r="J18" s="61"/>
    </row>
    <row r="22" spans="1:10" x14ac:dyDescent="0.2">
      <c r="F22" s="1" t="s">
        <v>47</v>
      </c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1" t="s">
        <v>2</v>
      </c>
      <c r="C56" s="3">
        <f ca="1">TODAY()</f>
        <v>43110</v>
      </c>
      <c r="H56" s="62" t="s">
        <v>1</v>
      </c>
      <c r="I56" s="62"/>
      <c r="J56" s="62"/>
    </row>
  </sheetData>
  <mergeCells count="45">
    <mergeCell ref="H56:J56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56"/>
  <sheetViews>
    <sheetView workbookViewId="0">
      <selection activeCell="A8" sqref="A8:E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67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9"/>
    </row>
    <row r="5" spans="1:10" x14ac:dyDescent="0.2">
      <c r="A5" s="68" t="s">
        <v>68</v>
      </c>
      <c r="B5" s="68"/>
      <c r="C5" s="68"/>
      <c r="D5" s="68"/>
      <c r="E5" s="68"/>
      <c r="F5" s="69">
        <v>97503.8</v>
      </c>
      <c r="G5" s="69"/>
      <c r="H5" s="69">
        <f>(F5)</f>
        <v>97503.8</v>
      </c>
      <c r="I5" s="69"/>
    </row>
    <row r="6" spans="1:10" x14ac:dyDescent="0.2">
      <c r="A6" s="63" t="s">
        <v>50</v>
      </c>
      <c r="B6" s="63"/>
      <c r="C6" s="63"/>
      <c r="D6" s="63"/>
      <c r="E6" s="63"/>
      <c r="F6" s="67">
        <v>0</v>
      </c>
      <c r="G6" s="67"/>
      <c r="H6" s="66">
        <f>(H5-F6)</f>
        <v>97503.8</v>
      </c>
      <c r="I6" s="66"/>
    </row>
    <row r="7" spans="1:10" x14ac:dyDescent="0.2">
      <c r="A7" s="63" t="s">
        <v>60</v>
      </c>
      <c r="B7" s="63"/>
      <c r="C7" s="63"/>
      <c r="D7" s="63"/>
      <c r="E7" s="63"/>
      <c r="F7" s="67">
        <v>0</v>
      </c>
      <c r="G7" s="67"/>
      <c r="H7" s="66">
        <f>(H6-F7)</f>
        <v>97503.8</v>
      </c>
      <c r="I7" s="66"/>
    </row>
    <row r="8" spans="1:10" x14ac:dyDescent="0.2">
      <c r="A8" s="63" t="s">
        <v>36</v>
      </c>
      <c r="B8" s="63"/>
      <c r="C8" s="63"/>
      <c r="D8" s="63"/>
      <c r="E8" s="63"/>
      <c r="F8" s="67">
        <v>40000</v>
      </c>
      <c r="G8" s="67"/>
      <c r="H8" s="66">
        <f>(H7-F8)</f>
        <v>57503.8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97503.8</v>
      </c>
      <c r="B18" s="60"/>
      <c r="C18" s="60"/>
      <c r="D18" s="59">
        <f>(F6+F7+F8+F9+F10+F11)</f>
        <v>40000</v>
      </c>
      <c r="E18" s="60"/>
      <c r="F18" s="60"/>
      <c r="G18" s="60"/>
      <c r="H18" s="61">
        <f>(A18-D18)</f>
        <v>57503.8</v>
      </c>
      <c r="I18" s="61"/>
      <c r="J18" s="61"/>
    </row>
    <row r="22" spans="1:10" x14ac:dyDescent="0.2">
      <c r="F22" s="1" t="s">
        <v>47</v>
      </c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1" t="s">
        <v>2</v>
      </c>
      <c r="C56" s="3">
        <f ca="1">TODAY()</f>
        <v>43110</v>
      </c>
      <c r="H56" s="62" t="s">
        <v>1</v>
      </c>
      <c r="I56" s="62"/>
      <c r="J56" s="62"/>
    </row>
  </sheetData>
  <mergeCells count="45">
    <mergeCell ref="H56:J56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56"/>
  <sheetViews>
    <sheetView workbookViewId="0">
      <selection activeCell="E32" sqref="E32:F32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69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19"/>
    </row>
    <row r="5" spans="1:10" x14ac:dyDescent="0.2">
      <c r="A5" s="68" t="s">
        <v>70</v>
      </c>
      <c r="B5" s="68"/>
      <c r="C5" s="68"/>
      <c r="D5" s="68"/>
      <c r="E5" s="68"/>
      <c r="F5" s="69">
        <v>33761.99</v>
      </c>
      <c r="G5" s="69"/>
      <c r="H5" s="69">
        <f>(F5)</f>
        <v>33761.99</v>
      </c>
      <c r="I5" s="69"/>
    </row>
    <row r="6" spans="1:10" x14ac:dyDescent="0.2">
      <c r="A6" s="63"/>
      <c r="B6" s="63"/>
      <c r="C6" s="63"/>
      <c r="D6" s="63"/>
      <c r="E6" s="63"/>
      <c r="F6" s="67">
        <v>0</v>
      </c>
      <c r="G6" s="67"/>
      <c r="H6" s="66">
        <f>(H5-F6)</f>
        <v>33761.99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33761.99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33761.99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33761.99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33761.99</v>
      </c>
      <c r="I18" s="61"/>
      <c r="J18" s="61"/>
    </row>
    <row r="22" spans="1:10" x14ac:dyDescent="0.2">
      <c r="F22" s="1" t="s">
        <v>47</v>
      </c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1" t="s">
        <v>2</v>
      </c>
      <c r="C56" s="3">
        <f ca="1">TODAY()</f>
        <v>43110</v>
      </c>
      <c r="H56" s="62" t="s">
        <v>1</v>
      </c>
      <c r="I56" s="62"/>
      <c r="J56" s="62"/>
    </row>
  </sheetData>
  <mergeCells count="45">
    <mergeCell ref="H56:J56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54"/>
  <sheetViews>
    <sheetView workbookViewId="0">
      <selection activeCell="A2" sqref="A2:J2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71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0"/>
    </row>
    <row r="5" spans="1:10" x14ac:dyDescent="0.2">
      <c r="A5" s="68" t="s">
        <v>72</v>
      </c>
      <c r="B5" s="68"/>
      <c r="C5" s="68"/>
      <c r="D5" s="68"/>
      <c r="E5" s="68"/>
      <c r="F5" s="69">
        <v>89694.09</v>
      </c>
      <c r="G5" s="69"/>
      <c r="H5" s="69">
        <f>(F5)</f>
        <v>89694.09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42000</v>
      </c>
      <c r="G6" s="67"/>
      <c r="H6" s="66">
        <f>(H5-F6)</f>
        <v>47694.09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47694.09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47694.09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89694.09</v>
      </c>
      <c r="B18" s="60"/>
      <c r="C18" s="60"/>
      <c r="D18" s="59">
        <f>(F6+F7+F8+F9+F10+F11)</f>
        <v>42000</v>
      </c>
      <c r="E18" s="60"/>
      <c r="F18" s="60"/>
      <c r="G18" s="60"/>
      <c r="H18" s="61">
        <f>(A18-D18)</f>
        <v>47694.09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54"/>
  <sheetViews>
    <sheetView workbookViewId="0">
      <selection activeCell="A9" sqref="A9:E9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73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1"/>
    </row>
    <row r="5" spans="1:10" x14ac:dyDescent="0.2">
      <c r="A5" s="68" t="s">
        <v>74</v>
      </c>
      <c r="B5" s="68"/>
      <c r="C5" s="68"/>
      <c r="D5" s="68"/>
      <c r="E5" s="68"/>
      <c r="F5" s="69">
        <v>101331</v>
      </c>
      <c r="G5" s="69"/>
      <c r="H5" s="69">
        <f>(F5)</f>
        <v>101331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101331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101331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101331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101331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101331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54"/>
  <sheetViews>
    <sheetView workbookViewId="0">
      <selection activeCell="A6" sqref="A6:E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76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2"/>
    </row>
    <row r="5" spans="1:10" x14ac:dyDescent="0.2">
      <c r="A5" s="68" t="s">
        <v>75</v>
      </c>
      <c r="B5" s="68"/>
      <c r="C5" s="68"/>
      <c r="D5" s="68"/>
      <c r="E5" s="68"/>
      <c r="F5" s="69">
        <v>136865.60999999999</v>
      </c>
      <c r="G5" s="69"/>
      <c r="H5" s="69">
        <f>(F5)</f>
        <v>136865.60999999999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136865.60999999999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136865.60999999999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136865.60999999999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136865.60999999999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136865.60999999999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54"/>
  <sheetViews>
    <sheetView workbookViewId="0">
      <selection activeCell="F9" sqref="F9:G9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78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3"/>
    </row>
    <row r="5" spans="1:10" x14ac:dyDescent="0.2">
      <c r="A5" s="68" t="s">
        <v>77</v>
      </c>
      <c r="B5" s="68"/>
      <c r="C5" s="68"/>
      <c r="D5" s="68"/>
      <c r="E5" s="68"/>
      <c r="F5" s="69">
        <v>68427.42</v>
      </c>
      <c r="G5" s="69"/>
      <c r="H5" s="69">
        <f>(F5)</f>
        <v>68427.42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68427.42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68427.42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68427.42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68427.42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68427.42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54"/>
  <sheetViews>
    <sheetView workbookViewId="0">
      <selection activeCell="A12" sqref="A12:E12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78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4"/>
    </row>
    <row r="5" spans="1:10" x14ac:dyDescent="0.2">
      <c r="A5" s="68" t="s">
        <v>77</v>
      </c>
      <c r="B5" s="68"/>
      <c r="C5" s="68"/>
      <c r="D5" s="68"/>
      <c r="E5" s="68"/>
      <c r="F5" s="69">
        <v>79122</v>
      </c>
      <c r="G5" s="69"/>
      <c r="H5" s="69">
        <f>(F5)</f>
        <v>79122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79122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79122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79122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79122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79122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54"/>
  <sheetViews>
    <sheetView workbookViewId="0">
      <selection activeCell="H29" sqref="H29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80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4"/>
    </row>
    <row r="5" spans="1:10" x14ac:dyDescent="0.2">
      <c r="A5" s="68" t="s">
        <v>79</v>
      </c>
      <c r="B5" s="68"/>
      <c r="C5" s="68"/>
      <c r="D5" s="68"/>
      <c r="E5" s="68"/>
      <c r="F5" s="69">
        <v>100002.05</v>
      </c>
      <c r="G5" s="69"/>
      <c r="H5" s="69">
        <f>(F5)</f>
        <v>100002.05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100002.05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100002.05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100002.05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100002.05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100002.05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54"/>
  <sheetViews>
    <sheetView workbookViewId="0">
      <selection activeCell="A5" sqref="A5:E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81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5"/>
    </row>
    <row r="5" spans="1:10" x14ac:dyDescent="0.2">
      <c r="A5" s="68" t="s">
        <v>82</v>
      </c>
      <c r="B5" s="68"/>
      <c r="C5" s="68"/>
      <c r="D5" s="68"/>
      <c r="E5" s="68"/>
      <c r="F5" s="69">
        <v>945405.16</v>
      </c>
      <c r="G5" s="69"/>
      <c r="H5" s="69">
        <f>(F5)</f>
        <v>945405.16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945405.16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945405.16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945405.16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945405.16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945405.16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54"/>
  <sheetViews>
    <sheetView workbookViewId="0">
      <selection activeCell="A5" sqref="A5:E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84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6"/>
    </row>
    <row r="5" spans="1:10" x14ac:dyDescent="0.2">
      <c r="A5" s="68" t="s">
        <v>83</v>
      </c>
      <c r="B5" s="68"/>
      <c r="C5" s="68"/>
      <c r="D5" s="68"/>
      <c r="E5" s="68"/>
      <c r="F5" s="69">
        <v>8654.75</v>
      </c>
      <c r="G5" s="69"/>
      <c r="H5" s="69">
        <f>(F5)</f>
        <v>8654.75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8654.75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8654.75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8654.75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8654.75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8654.75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54"/>
  <sheetViews>
    <sheetView workbookViewId="0">
      <selection activeCell="F5" sqref="F5:G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86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7"/>
    </row>
    <row r="5" spans="1:10" x14ac:dyDescent="0.2">
      <c r="A5" s="68" t="s">
        <v>85</v>
      </c>
      <c r="B5" s="68"/>
      <c r="C5" s="68"/>
      <c r="D5" s="68"/>
      <c r="E5" s="68"/>
      <c r="F5" s="69">
        <v>75407.929999999993</v>
      </c>
      <c r="G5" s="69"/>
      <c r="H5" s="69">
        <f>(F5)</f>
        <v>75407.929999999993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75407.929999999993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75407.929999999993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75407.929999999993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75407.929999999993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75407.929999999993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54"/>
  <sheetViews>
    <sheetView workbookViewId="0">
      <selection activeCell="A5" sqref="A5:E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88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8"/>
    </row>
    <row r="5" spans="1:10" x14ac:dyDescent="0.2">
      <c r="A5" s="68" t="s">
        <v>87</v>
      </c>
      <c r="B5" s="68"/>
      <c r="C5" s="68"/>
      <c r="D5" s="68"/>
      <c r="E5" s="68"/>
      <c r="F5" s="69">
        <v>78770.600000000006</v>
      </c>
      <c r="G5" s="69"/>
      <c r="H5" s="69">
        <f>(F5)</f>
        <v>78770.600000000006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78770.600000000006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78770.600000000006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78770.600000000006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78770.600000000006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78770.600000000006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54"/>
  <sheetViews>
    <sheetView workbookViewId="0">
      <selection activeCell="A5" sqref="A5:E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90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29"/>
    </row>
    <row r="5" spans="1:10" x14ac:dyDescent="0.2">
      <c r="A5" s="68" t="s">
        <v>89</v>
      </c>
      <c r="B5" s="68"/>
      <c r="C5" s="68"/>
      <c r="D5" s="68"/>
      <c r="E5" s="68"/>
      <c r="F5" s="69">
        <v>84397.82</v>
      </c>
      <c r="G5" s="69"/>
      <c r="H5" s="69">
        <f>(F5)</f>
        <v>84397.82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84397.82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84397.82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84397.82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84397.82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84397.82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54"/>
  <sheetViews>
    <sheetView workbookViewId="0">
      <selection activeCell="J12" sqref="J12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92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0"/>
    </row>
    <row r="5" spans="1:10" x14ac:dyDescent="0.2">
      <c r="A5" s="68" t="s">
        <v>91</v>
      </c>
      <c r="B5" s="68"/>
      <c r="C5" s="68"/>
      <c r="D5" s="68"/>
      <c r="E5" s="68"/>
      <c r="F5" s="69">
        <v>72265.929999999993</v>
      </c>
      <c r="G5" s="69"/>
      <c r="H5" s="69">
        <f>(F5)</f>
        <v>72265.929999999993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72265.929999999993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72265.929999999993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72265.929999999993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72265.929999999993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72265.929999999993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54"/>
  <sheetViews>
    <sheetView workbookViewId="0">
      <selection activeCell="H6" sqref="H6:I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93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1"/>
    </row>
    <row r="5" spans="1:10" x14ac:dyDescent="0.2">
      <c r="A5" s="68" t="s">
        <v>94</v>
      </c>
      <c r="B5" s="68"/>
      <c r="C5" s="68"/>
      <c r="D5" s="68"/>
      <c r="E5" s="68"/>
      <c r="F5" s="69">
        <v>29607.83</v>
      </c>
      <c r="G5" s="69"/>
      <c r="H5" s="69">
        <f>(F5)</f>
        <v>29607.83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29607.83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29607.83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29607.83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29607.83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29607.83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54"/>
  <sheetViews>
    <sheetView workbookViewId="0">
      <selection activeCell="F10" sqref="F10:G10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95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2"/>
    </row>
    <row r="5" spans="1:10" x14ac:dyDescent="0.2">
      <c r="A5" s="68" t="s">
        <v>96</v>
      </c>
      <c r="B5" s="68"/>
      <c r="C5" s="68"/>
      <c r="D5" s="68"/>
      <c r="E5" s="68"/>
      <c r="F5" s="69">
        <v>105891.5</v>
      </c>
      <c r="G5" s="69"/>
      <c r="H5" s="69">
        <f>(F5)</f>
        <v>105891.5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105891.5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105891.5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105891.5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105891.5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105891.5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54"/>
  <sheetViews>
    <sheetView workbookViewId="0">
      <selection activeCell="H12" sqref="H12:I12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98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3"/>
    </row>
    <row r="5" spans="1:10" x14ac:dyDescent="0.2">
      <c r="A5" s="68" t="s">
        <v>97</v>
      </c>
      <c r="B5" s="68"/>
      <c r="C5" s="68"/>
      <c r="D5" s="68"/>
      <c r="E5" s="68"/>
      <c r="F5" s="69">
        <v>131270.96</v>
      </c>
      <c r="G5" s="69"/>
      <c r="H5" s="69">
        <f>(F5)</f>
        <v>131270.96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131270.96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131270.96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131270.96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131270.96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131270.96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54"/>
  <sheetViews>
    <sheetView workbookViewId="0">
      <selection activeCell="J12" sqref="J12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99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4"/>
    </row>
    <row r="5" spans="1:10" x14ac:dyDescent="0.2">
      <c r="A5" s="68" t="s">
        <v>100</v>
      </c>
      <c r="B5" s="68"/>
      <c r="C5" s="68"/>
      <c r="D5" s="68"/>
      <c r="E5" s="68"/>
      <c r="F5" s="69">
        <v>54970.69</v>
      </c>
      <c r="G5" s="69"/>
      <c r="H5" s="69">
        <f>(F5)</f>
        <v>54970.69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54970.69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54970.69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54970.69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54970.69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54970.69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54"/>
  <sheetViews>
    <sheetView workbookViewId="0">
      <selection activeCell="M18" sqref="M1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101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5"/>
    </row>
    <row r="5" spans="1:10" x14ac:dyDescent="0.2">
      <c r="A5" s="68" t="s">
        <v>102</v>
      </c>
      <c r="B5" s="68"/>
      <c r="C5" s="68"/>
      <c r="D5" s="68"/>
      <c r="E5" s="68"/>
      <c r="F5" s="69">
        <v>67816.210000000006</v>
      </c>
      <c r="G5" s="69"/>
      <c r="H5" s="69">
        <f>(F5)</f>
        <v>67816.210000000006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67816.210000000006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67816.210000000006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67816.210000000006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67816.210000000006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67816.210000000006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54"/>
  <sheetViews>
    <sheetView workbookViewId="0">
      <selection activeCell="K21" sqref="K21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101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6"/>
    </row>
    <row r="5" spans="1:10" x14ac:dyDescent="0.2">
      <c r="A5" s="68" t="s">
        <v>103</v>
      </c>
      <c r="B5" s="68"/>
      <c r="C5" s="68"/>
      <c r="D5" s="68"/>
      <c r="E5" s="68"/>
      <c r="F5" s="69">
        <v>168751.42</v>
      </c>
      <c r="G5" s="69"/>
      <c r="H5" s="69">
        <f>(F5)</f>
        <v>168751.42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168751.42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168751.42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168751.42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168751.42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168751.42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105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7"/>
    </row>
    <row r="5" spans="1:10" x14ac:dyDescent="0.2">
      <c r="A5" s="68" t="s">
        <v>104</v>
      </c>
      <c r="B5" s="68"/>
      <c r="C5" s="68"/>
      <c r="D5" s="68"/>
      <c r="E5" s="68"/>
      <c r="F5" s="69">
        <v>30095.94</v>
      </c>
      <c r="G5" s="69"/>
      <c r="H5" s="69">
        <f>(F5)</f>
        <v>30095.94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30095.94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30095.94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30095.94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30095.94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30095.94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107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8"/>
    </row>
    <row r="5" spans="1:10" x14ac:dyDescent="0.2">
      <c r="A5" s="68" t="s">
        <v>106</v>
      </c>
      <c r="B5" s="68"/>
      <c r="C5" s="68"/>
      <c r="D5" s="68"/>
      <c r="E5" s="68"/>
      <c r="F5" s="69">
        <v>80653.09</v>
      </c>
      <c r="G5" s="69"/>
      <c r="H5" s="69">
        <f>(F5)</f>
        <v>80653.09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80653.09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80653.09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80653.09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80653.09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80653.09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108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39"/>
    </row>
    <row r="5" spans="1:10" x14ac:dyDescent="0.2">
      <c r="A5" s="68" t="s">
        <v>109</v>
      </c>
      <c r="B5" s="68"/>
      <c r="C5" s="68"/>
      <c r="D5" s="68"/>
      <c r="E5" s="68"/>
      <c r="F5" s="69">
        <v>55826.09</v>
      </c>
      <c r="G5" s="69"/>
      <c r="H5" s="69">
        <f>(F5)</f>
        <v>55826.09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55826.09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55826.09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55826.09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55826.09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55826.09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111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0"/>
    </row>
    <row r="5" spans="1:10" x14ac:dyDescent="0.2">
      <c r="A5" s="68" t="s">
        <v>110</v>
      </c>
      <c r="B5" s="68"/>
      <c r="C5" s="68"/>
      <c r="D5" s="68"/>
      <c r="E5" s="68"/>
      <c r="F5" s="69">
        <v>67623.03</v>
      </c>
      <c r="G5" s="69"/>
      <c r="H5" s="69">
        <f>(F5)</f>
        <v>67623.03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67623.03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67623.03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67623.03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67623.03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67623.03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112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1"/>
    </row>
    <row r="5" spans="1:10" x14ac:dyDescent="0.2">
      <c r="A5" s="68" t="s">
        <v>113</v>
      </c>
      <c r="B5" s="68"/>
      <c r="C5" s="68"/>
      <c r="D5" s="68"/>
      <c r="E5" s="68"/>
      <c r="F5" s="69">
        <v>77693.070000000007</v>
      </c>
      <c r="G5" s="69"/>
      <c r="H5" s="69">
        <f>(F5)</f>
        <v>77693.070000000007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77693.070000000007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77693.070000000007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77693.070000000007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77693.070000000007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77693.070000000007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114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2"/>
    </row>
    <row r="5" spans="1:10" x14ac:dyDescent="0.2">
      <c r="A5" s="68" t="s">
        <v>115</v>
      </c>
      <c r="B5" s="68"/>
      <c r="C5" s="68"/>
      <c r="D5" s="68"/>
      <c r="E5" s="68"/>
      <c r="F5" s="69">
        <v>76349.52</v>
      </c>
      <c r="G5" s="69"/>
      <c r="H5" s="69">
        <f>(F5)</f>
        <v>76349.52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76349.52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76349.52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76349.52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76349.52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76349.52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54"/>
  <sheetViews>
    <sheetView workbookViewId="0">
      <selection activeCell="P7" sqref="P7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116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3"/>
    </row>
    <row r="5" spans="1:10" x14ac:dyDescent="0.2">
      <c r="A5" s="68" t="s">
        <v>117</v>
      </c>
      <c r="B5" s="68"/>
      <c r="C5" s="68"/>
      <c r="D5" s="68"/>
      <c r="E5" s="68"/>
      <c r="F5" s="69">
        <v>-10498.73</v>
      </c>
      <c r="G5" s="69"/>
      <c r="H5" s="69">
        <f>(F5)</f>
        <v>-10498.73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-10498.73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-10498.73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-10498.73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PREJUÍZO NO PERÍODO</v>
      </c>
      <c r="I17" s="65"/>
      <c r="J17" s="65"/>
    </row>
    <row r="18" spans="1:10" x14ac:dyDescent="0.2">
      <c r="A18" s="59">
        <f>(F5)</f>
        <v>-10498.73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-10498.73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54"/>
  <sheetViews>
    <sheetView workbookViewId="0">
      <selection activeCell="F10" sqref="F10:G10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118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4"/>
    </row>
    <row r="5" spans="1:10" x14ac:dyDescent="0.2">
      <c r="A5" s="68" t="s">
        <v>117</v>
      </c>
      <c r="B5" s="68"/>
      <c r="C5" s="68"/>
      <c r="D5" s="68"/>
      <c r="E5" s="68"/>
      <c r="F5" s="69">
        <v>-4774.3</v>
      </c>
      <c r="G5" s="69"/>
      <c r="H5" s="69">
        <f>(F5)</f>
        <v>-4774.3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-4774.3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-4774.3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-4774.3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PREJUÍZO NO PERÍODO</v>
      </c>
      <c r="I17" s="65"/>
      <c r="J17" s="65"/>
    </row>
    <row r="18" spans="1:10" x14ac:dyDescent="0.2">
      <c r="A18" s="59">
        <f>(F5)</f>
        <v>-4774.3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-4774.3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54"/>
  <sheetViews>
    <sheetView workbookViewId="0">
      <selection activeCell="P5" sqref="P5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119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5"/>
    </row>
    <row r="5" spans="1:10" x14ac:dyDescent="0.2">
      <c r="A5" s="68" t="s">
        <v>120</v>
      </c>
      <c r="B5" s="68"/>
      <c r="C5" s="68"/>
      <c r="D5" s="68"/>
      <c r="E5" s="68"/>
      <c r="F5" s="69">
        <v>7726.66</v>
      </c>
      <c r="G5" s="69"/>
      <c r="H5" s="69">
        <f>(F5)</f>
        <v>7726.66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7726.66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7726.66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7726.66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7726.66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7726.66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54"/>
  <sheetViews>
    <sheetView workbookViewId="0">
      <selection activeCell="A8" sqref="A8:E8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121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6"/>
    </row>
    <row r="5" spans="1:10" x14ac:dyDescent="0.2">
      <c r="A5" s="68" t="s">
        <v>122</v>
      </c>
      <c r="B5" s="68"/>
      <c r="C5" s="68"/>
      <c r="D5" s="68"/>
      <c r="E5" s="68"/>
      <c r="F5" s="69">
        <v>54538.02</v>
      </c>
      <c r="G5" s="69"/>
      <c r="H5" s="69">
        <f>(F5)</f>
        <v>54538.02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54538.02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54538.02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54538.02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54538.02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54538.02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121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7"/>
    </row>
    <row r="5" spans="1:10" x14ac:dyDescent="0.2">
      <c r="A5" s="68" t="s">
        <v>123</v>
      </c>
      <c r="B5" s="68"/>
      <c r="C5" s="68"/>
      <c r="D5" s="68"/>
      <c r="E5" s="68"/>
      <c r="F5" s="69">
        <v>-105.23</v>
      </c>
      <c r="G5" s="69"/>
      <c r="H5" s="69">
        <f>(F5)</f>
        <v>-105.23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-105.23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-105.23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-105.23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PREJUÍZO NO PERÍODO</v>
      </c>
      <c r="I17" s="65"/>
      <c r="J17" s="65"/>
    </row>
    <row r="18" spans="1:10" x14ac:dyDescent="0.2">
      <c r="A18" s="59">
        <f>(F5)</f>
        <v>-105.23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-105.23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124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8"/>
    </row>
    <row r="5" spans="1:10" x14ac:dyDescent="0.2">
      <c r="A5" s="68" t="s">
        <v>125</v>
      </c>
      <c r="B5" s="68"/>
      <c r="C5" s="68"/>
      <c r="D5" s="68"/>
      <c r="E5" s="68"/>
      <c r="F5" s="69">
        <v>17040.98</v>
      </c>
      <c r="G5" s="69"/>
      <c r="H5" s="69">
        <f>(F5)</f>
        <v>17040.98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17040.98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17040.98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17040.98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17040.98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17040.98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54"/>
  <sheetViews>
    <sheetView workbookViewId="0">
      <selection activeCell="H10" sqref="H10:I10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127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49"/>
    </row>
    <row r="5" spans="1:10" x14ac:dyDescent="0.2">
      <c r="A5" s="68" t="s">
        <v>126</v>
      </c>
      <c r="B5" s="68"/>
      <c r="C5" s="68"/>
      <c r="D5" s="68"/>
      <c r="E5" s="68"/>
      <c r="F5" s="69">
        <v>18120.560000000001</v>
      </c>
      <c r="G5" s="69"/>
      <c r="H5" s="69">
        <f>(F5)</f>
        <v>18120.560000000001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18120.560000000001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18120.560000000001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18120.560000000001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18120.560000000001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18120.560000000001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J54"/>
  <sheetViews>
    <sheetView workbookViewId="0">
      <selection activeCell="H14" sqref="H14:I14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128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0"/>
    </row>
    <row r="5" spans="1:10" x14ac:dyDescent="0.2">
      <c r="A5" s="68" t="s">
        <v>129</v>
      </c>
      <c r="B5" s="68"/>
      <c r="C5" s="68"/>
      <c r="D5" s="68"/>
      <c r="E5" s="68"/>
      <c r="F5" s="69">
        <v>31281.86</v>
      </c>
      <c r="G5" s="69"/>
      <c r="H5" s="69">
        <f>(F5)</f>
        <v>31281.86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31281.86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31281.86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31281.86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31281.86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31281.86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J54"/>
  <sheetViews>
    <sheetView workbookViewId="0">
      <selection activeCell="F9" sqref="F9:G9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130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1"/>
    </row>
    <row r="5" spans="1:10" x14ac:dyDescent="0.2">
      <c r="A5" s="68" t="s">
        <v>131</v>
      </c>
      <c r="B5" s="68"/>
      <c r="C5" s="68"/>
      <c r="D5" s="68"/>
      <c r="E5" s="68"/>
      <c r="F5" s="69">
        <v>24609.200000000001</v>
      </c>
      <c r="G5" s="69"/>
      <c r="H5" s="69">
        <f>(F5)</f>
        <v>24609.200000000001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24609.200000000001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24609.200000000001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24609.200000000001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24609.200000000001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24609.200000000001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132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2"/>
    </row>
    <row r="5" spans="1:10" x14ac:dyDescent="0.2">
      <c r="A5" s="68" t="s">
        <v>133</v>
      </c>
      <c r="B5" s="68"/>
      <c r="C5" s="68"/>
      <c r="D5" s="68"/>
      <c r="E5" s="68"/>
      <c r="F5" s="69">
        <v>5098.24</v>
      </c>
      <c r="G5" s="69"/>
      <c r="H5" s="69">
        <f>(F5)</f>
        <v>5098.24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5098.24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5098.24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5098.24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5098.24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5098.24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134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2"/>
    </row>
    <row r="5" spans="1:10" x14ac:dyDescent="0.2">
      <c r="A5" s="68" t="s">
        <v>135</v>
      </c>
      <c r="B5" s="68"/>
      <c r="C5" s="68"/>
      <c r="D5" s="68"/>
      <c r="E5" s="68"/>
      <c r="F5" s="69">
        <v>-8076.06</v>
      </c>
      <c r="G5" s="69"/>
      <c r="H5" s="69">
        <f>(F5)</f>
        <v>-8076.06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-8076.06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-8076.06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-8076.06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PREJUÍZO NO PERÍODO</v>
      </c>
      <c r="I17" s="65"/>
      <c r="J17" s="65"/>
    </row>
    <row r="18" spans="1:10" x14ac:dyDescent="0.2">
      <c r="A18" s="59">
        <f>(F5)</f>
        <v>-8076.06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-8076.06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136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3"/>
    </row>
    <row r="5" spans="1:10" x14ac:dyDescent="0.2">
      <c r="A5" s="68" t="s">
        <v>137</v>
      </c>
      <c r="B5" s="68"/>
      <c r="C5" s="68"/>
      <c r="D5" s="68"/>
      <c r="E5" s="68"/>
      <c r="F5" s="69">
        <v>33656.519999999997</v>
      </c>
      <c r="G5" s="69"/>
      <c r="H5" s="69">
        <f>(F5)</f>
        <v>33656.519999999997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33656.519999999997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33656.519999999997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33656.519999999997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33656.519999999997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33656.519999999997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54"/>
  <sheetViews>
    <sheetView workbookViewId="0">
      <selection activeCell="A3" sqref="A3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139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4"/>
    </row>
    <row r="5" spans="1:10" x14ac:dyDescent="0.2">
      <c r="A5" s="68" t="s">
        <v>138</v>
      </c>
      <c r="B5" s="68"/>
      <c r="C5" s="68"/>
      <c r="D5" s="68"/>
      <c r="E5" s="68"/>
      <c r="F5" s="69">
        <v>-2330.1799999999998</v>
      </c>
      <c r="G5" s="69"/>
      <c r="H5" s="69">
        <f>(F5)</f>
        <v>-2330.1799999999998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-2330.1799999999998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-2330.1799999999998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-2330.1799999999998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PREJUÍZO NO PERÍODO</v>
      </c>
      <c r="I17" s="65"/>
      <c r="J17" s="65"/>
    </row>
    <row r="18" spans="1:10" x14ac:dyDescent="0.2">
      <c r="A18" s="59">
        <f>(F5)</f>
        <v>-2330.1799999999998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-2330.1799999999998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CB93-F236-458A-8147-7D982B0FC4B9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140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5"/>
    </row>
    <row r="5" spans="1:10" x14ac:dyDescent="0.2">
      <c r="A5" s="68" t="s">
        <v>141</v>
      </c>
      <c r="B5" s="68"/>
      <c r="C5" s="68"/>
      <c r="D5" s="68"/>
      <c r="E5" s="68"/>
      <c r="F5" s="69">
        <v>7497.56</v>
      </c>
      <c r="G5" s="69"/>
      <c r="H5" s="69">
        <f>(F5)</f>
        <v>7497.56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7497.56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7497.56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7497.56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7497.56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7497.56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5BDA7-2E7B-46FF-8833-C1AB3BB1D7A8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143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6"/>
    </row>
    <row r="5" spans="1:10" x14ac:dyDescent="0.2">
      <c r="A5" s="68" t="s">
        <v>142</v>
      </c>
      <c r="B5" s="68"/>
      <c r="C5" s="68"/>
      <c r="D5" s="68"/>
      <c r="E5" s="68"/>
      <c r="F5" s="69">
        <v>73511.600000000006</v>
      </c>
      <c r="G5" s="69"/>
      <c r="H5" s="69">
        <f>(F5)</f>
        <v>73511.600000000006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73511.600000000006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73511.600000000006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73511.600000000006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73511.600000000006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73511.600000000006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E9-A0C0-4A96-869E-ED3616E0E369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144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6"/>
    </row>
    <row r="5" spans="1:10" x14ac:dyDescent="0.2">
      <c r="A5" s="68" t="s">
        <v>145</v>
      </c>
      <c r="B5" s="68"/>
      <c r="C5" s="68"/>
      <c r="D5" s="68"/>
      <c r="E5" s="68"/>
      <c r="F5" s="69">
        <v>62986.68</v>
      </c>
      <c r="G5" s="69"/>
      <c r="H5" s="69">
        <f>(F5)</f>
        <v>62986.68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62986.68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62986.68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62986.68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62986.68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62986.68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5:E5"/>
    <mergeCell ref="F5:G5"/>
    <mergeCell ref="H5:I5"/>
    <mergeCell ref="A1:J1"/>
    <mergeCell ref="A2:J2"/>
    <mergeCell ref="A4:E4"/>
    <mergeCell ref="F4:G4"/>
    <mergeCell ref="H4:I4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E2F3F-1533-46F8-A8E5-BD67456894A3}">
  <dimension ref="A1:J54"/>
  <sheetViews>
    <sheetView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146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7"/>
    </row>
    <row r="5" spans="1:10" x14ac:dyDescent="0.2">
      <c r="A5" s="68" t="s">
        <v>147</v>
      </c>
      <c r="B5" s="68"/>
      <c r="C5" s="68"/>
      <c r="D5" s="68"/>
      <c r="E5" s="68"/>
      <c r="F5" s="69">
        <v>58668.06</v>
      </c>
      <c r="G5" s="69"/>
      <c r="H5" s="69">
        <f>(F5)</f>
        <v>58668.06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58668.06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58668.06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58668.06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58668.06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58668.06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A5:E5"/>
    <mergeCell ref="F5:G5"/>
    <mergeCell ref="H5:I5"/>
    <mergeCell ref="A1:J1"/>
    <mergeCell ref="A2:J2"/>
    <mergeCell ref="A4:E4"/>
    <mergeCell ref="F4:G4"/>
    <mergeCell ref="H4:I4"/>
    <mergeCell ref="A6:E6"/>
    <mergeCell ref="F6:G6"/>
    <mergeCell ref="H6:I6"/>
    <mergeCell ref="A7:E7"/>
    <mergeCell ref="F7:G7"/>
    <mergeCell ref="H7:I7"/>
    <mergeCell ref="A8:E8"/>
    <mergeCell ref="F8:G8"/>
    <mergeCell ref="H8:I8"/>
    <mergeCell ref="A9:E9"/>
    <mergeCell ref="F9:G9"/>
    <mergeCell ref="H9:I9"/>
    <mergeCell ref="A10:E10"/>
    <mergeCell ref="F10:G10"/>
    <mergeCell ref="H10:I10"/>
    <mergeCell ref="A11:E11"/>
    <mergeCell ref="F11:G11"/>
    <mergeCell ref="H11:I11"/>
    <mergeCell ref="A12:E12"/>
    <mergeCell ref="F12:G12"/>
    <mergeCell ref="H12:I12"/>
    <mergeCell ref="A13:E13"/>
    <mergeCell ref="F13:G13"/>
    <mergeCell ref="H13:I13"/>
    <mergeCell ref="A14:E14"/>
    <mergeCell ref="F14:G14"/>
    <mergeCell ref="H14:I14"/>
    <mergeCell ref="A15:E15"/>
    <mergeCell ref="F15:G15"/>
    <mergeCell ref="H15:I15"/>
    <mergeCell ref="H54:J54"/>
    <mergeCell ref="A17:C17"/>
    <mergeCell ref="D17:G17"/>
    <mergeCell ref="H17:J17"/>
    <mergeCell ref="A18:C18"/>
    <mergeCell ref="D18:G18"/>
    <mergeCell ref="H18:J18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F8B52-66B6-4EB3-B192-36110EB573F3}">
  <dimension ref="A1:J54"/>
  <sheetViews>
    <sheetView tabSelected="1" workbookViewId="0">
      <selection activeCell="F6" sqref="F6:G6"/>
    </sheetView>
  </sheetViews>
  <sheetFormatPr defaultRowHeight="12.75" x14ac:dyDescent="0.2"/>
  <cols>
    <col min="1" max="16384" width="9.140625" style="1"/>
  </cols>
  <sheetData>
    <row r="1" spans="1:10" ht="19.5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0" ht="16.5" x14ac:dyDescent="0.25">
      <c r="A2" s="72" t="s">
        <v>148</v>
      </c>
      <c r="B2" s="72"/>
      <c r="C2" s="72"/>
      <c r="D2" s="72"/>
      <c r="E2" s="72"/>
      <c r="F2" s="72"/>
      <c r="G2" s="72"/>
      <c r="H2" s="72"/>
      <c r="I2" s="72"/>
      <c r="J2" s="72"/>
    </row>
    <row r="4" spans="1:10" ht="15" x14ac:dyDescent="0.25">
      <c r="A4" s="73" t="s">
        <v>3</v>
      </c>
      <c r="B4" s="73"/>
      <c r="C4" s="73"/>
      <c r="D4" s="73"/>
      <c r="E4" s="73"/>
      <c r="F4" s="74" t="s">
        <v>4</v>
      </c>
      <c r="G4" s="74"/>
      <c r="H4" s="74" t="s">
        <v>5</v>
      </c>
      <c r="I4" s="74"/>
      <c r="J4" s="58"/>
    </row>
    <row r="5" spans="1:10" x14ac:dyDescent="0.2">
      <c r="A5" s="68" t="s">
        <v>149</v>
      </c>
      <c r="B5" s="68"/>
      <c r="C5" s="68"/>
      <c r="D5" s="68"/>
      <c r="E5" s="68"/>
      <c r="F5" s="69">
        <v>12530.24</v>
      </c>
      <c r="G5" s="69"/>
      <c r="H5" s="69">
        <f>(F5)</f>
        <v>12530.24</v>
      </c>
      <c r="I5" s="69"/>
    </row>
    <row r="6" spans="1:10" x14ac:dyDescent="0.2">
      <c r="A6" s="63" t="s">
        <v>36</v>
      </c>
      <c r="B6" s="63"/>
      <c r="C6" s="63"/>
      <c r="D6" s="63"/>
      <c r="E6" s="63"/>
      <c r="F6" s="67">
        <v>0</v>
      </c>
      <c r="G6" s="67"/>
      <c r="H6" s="66">
        <f>(H5-F6)</f>
        <v>12530.24</v>
      </c>
      <c r="I6" s="66"/>
    </row>
    <row r="7" spans="1:10" x14ac:dyDescent="0.2">
      <c r="A7" s="63"/>
      <c r="B7" s="63"/>
      <c r="C7" s="63"/>
      <c r="D7" s="63"/>
      <c r="E7" s="63"/>
      <c r="F7" s="67">
        <v>0</v>
      </c>
      <c r="G7" s="67"/>
      <c r="H7" s="66">
        <f>(H6-F7)</f>
        <v>12530.24</v>
      </c>
      <c r="I7" s="66"/>
    </row>
    <row r="8" spans="1:10" x14ac:dyDescent="0.2">
      <c r="A8" s="63"/>
      <c r="B8" s="63"/>
      <c r="C8" s="63"/>
      <c r="D8" s="63"/>
      <c r="E8" s="63"/>
      <c r="F8" s="67">
        <v>0</v>
      </c>
      <c r="G8" s="67"/>
      <c r="H8" s="66">
        <f>(H7-F8)</f>
        <v>12530.24</v>
      </c>
      <c r="I8" s="66"/>
    </row>
    <row r="9" spans="1:10" x14ac:dyDescent="0.2">
      <c r="A9" s="63"/>
      <c r="B9" s="63"/>
      <c r="C9" s="63"/>
      <c r="D9" s="63"/>
      <c r="E9" s="63"/>
      <c r="F9" s="67"/>
      <c r="G9" s="67"/>
      <c r="H9" s="66"/>
      <c r="I9" s="66"/>
    </row>
    <row r="10" spans="1:10" x14ac:dyDescent="0.2">
      <c r="A10" s="63"/>
      <c r="B10" s="63"/>
      <c r="C10" s="63"/>
      <c r="D10" s="63"/>
      <c r="E10" s="63"/>
      <c r="F10" s="64"/>
      <c r="G10" s="64"/>
      <c r="H10" s="66"/>
      <c r="I10" s="66"/>
    </row>
    <row r="11" spans="1:10" x14ac:dyDescent="0.2">
      <c r="A11" s="63"/>
      <c r="B11" s="63"/>
      <c r="C11" s="63"/>
      <c r="D11" s="63"/>
      <c r="E11" s="63"/>
      <c r="F11" s="64"/>
      <c r="G11" s="64"/>
      <c r="H11" s="66"/>
      <c r="I11" s="66"/>
    </row>
    <row r="12" spans="1:10" x14ac:dyDescent="0.2">
      <c r="A12" s="63"/>
      <c r="B12" s="63"/>
      <c r="C12" s="63"/>
      <c r="D12" s="63"/>
      <c r="E12" s="63"/>
      <c r="F12" s="64"/>
      <c r="G12" s="64"/>
      <c r="H12" s="64"/>
      <c r="I12" s="64"/>
    </row>
    <row r="13" spans="1:10" x14ac:dyDescent="0.2">
      <c r="A13" s="63"/>
      <c r="B13" s="63"/>
      <c r="C13" s="63"/>
      <c r="D13" s="63"/>
      <c r="E13" s="63"/>
      <c r="F13" s="64"/>
      <c r="G13" s="64"/>
      <c r="H13" s="64"/>
      <c r="I13" s="64"/>
    </row>
    <row r="14" spans="1:10" x14ac:dyDescent="0.2">
      <c r="A14" s="63"/>
      <c r="B14" s="63"/>
      <c r="C14" s="63"/>
      <c r="D14" s="63"/>
      <c r="E14" s="63"/>
      <c r="F14" s="64"/>
      <c r="G14" s="64"/>
      <c r="H14" s="64"/>
      <c r="I14" s="64"/>
    </row>
    <row r="15" spans="1:10" x14ac:dyDescent="0.2">
      <c r="A15" s="63"/>
      <c r="B15" s="63"/>
      <c r="C15" s="63"/>
      <c r="D15" s="63"/>
      <c r="E15" s="63"/>
      <c r="F15" s="64"/>
      <c r="G15" s="64"/>
      <c r="H15" s="64"/>
      <c r="I15" s="64"/>
    </row>
    <row r="17" spans="1:10" x14ac:dyDescent="0.2">
      <c r="A17" s="65" t="s">
        <v>7</v>
      </c>
      <c r="B17" s="65"/>
      <c r="C17" s="65"/>
      <c r="D17" s="65" t="s">
        <v>6</v>
      </c>
      <c r="E17" s="65"/>
      <c r="F17" s="65"/>
      <c r="G17" s="65"/>
      <c r="H17" s="65" t="str">
        <f>IF(H18&lt;0,"PREJUÍZO NO PERÍODO", "LUCRO A DISTRIBUIR")</f>
        <v>LUCRO A DISTRIBUIR</v>
      </c>
      <c r="I17" s="65"/>
      <c r="J17" s="65"/>
    </row>
    <row r="18" spans="1:10" x14ac:dyDescent="0.2">
      <c r="A18" s="59">
        <f>(F5)</f>
        <v>12530.24</v>
      </c>
      <c r="B18" s="60"/>
      <c r="C18" s="60"/>
      <c r="D18" s="59">
        <f>(F6+F7+F8+F9+F10+F11)</f>
        <v>0</v>
      </c>
      <c r="E18" s="60"/>
      <c r="F18" s="60"/>
      <c r="G18" s="60"/>
      <c r="H18" s="61">
        <f>(A18-D18)</f>
        <v>12530.24</v>
      </c>
      <c r="I18" s="61"/>
      <c r="J18" s="61"/>
    </row>
    <row r="22" spans="1:10" x14ac:dyDescent="0.2">
      <c r="F22" s="1" t="s">
        <v>47</v>
      </c>
    </row>
    <row r="53" spans="1:1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">
      <c r="A54" s="1" t="s">
        <v>2</v>
      </c>
      <c r="C54" s="3">
        <f ca="1">TODAY()</f>
        <v>43110</v>
      </c>
      <c r="H54" s="62" t="s">
        <v>1</v>
      </c>
      <c r="I54" s="62"/>
      <c r="J54" s="62"/>
    </row>
  </sheetData>
  <mergeCells count="45">
    <mergeCell ref="H54:J54"/>
    <mergeCell ref="A17:C17"/>
    <mergeCell ref="D17:G17"/>
    <mergeCell ref="H17:J17"/>
    <mergeCell ref="A18:C18"/>
    <mergeCell ref="D18:G18"/>
    <mergeCell ref="H18:J18"/>
    <mergeCell ref="A14:E14"/>
    <mergeCell ref="F14:G14"/>
    <mergeCell ref="H14:I14"/>
    <mergeCell ref="A15:E15"/>
    <mergeCell ref="F15:G15"/>
    <mergeCell ref="H15:I15"/>
    <mergeCell ref="A12:E12"/>
    <mergeCell ref="F12:G12"/>
    <mergeCell ref="H12:I12"/>
    <mergeCell ref="A13:E13"/>
    <mergeCell ref="F13:G13"/>
    <mergeCell ref="H13:I13"/>
    <mergeCell ref="A10:E10"/>
    <mergeCell ref="F10:G10"/>
    <mergeCell ref="H10:I10"/>
    <mergeCell ref="A11:E11"/>
    <mergeCell ref="F11:G11"/>
    <mergeCell ref="H11:I11"/>
    <mergeCell ref="A8:E8"/>
    <mergeCell ref="F8:G8"/>
    <mergeCell ref="H8:I8"/>
    <mergeCell ref="A9:E9"/>
    <mergeCell ref="F9:G9"/>
    <mergeCell ref="H9:I9"/>
    <mergeCell ref="A6:E6"/>
    <mergeCell ref="F6:G6"/>
    <mergeCell ref="H6:I6"/>
    <mergeCell ref="A7:E7"/>
    <mergeCell ref="F7:G7"/>
    <mergeCell ref="H7:I7"/>
    <mergeCell ref="A1:J1"/>
    <mergeCell ref="A2:J2"/>
    <mergeCell ref="A4:E4"/>
    <mergeCell ref="F4:G4"/>
    <mergeCell ref="H4:I4"/>
    <mergeCell ref="A5:E5"/>
    <mergeCell ref="F5:G5"/>
    <mergeCell ref="H5:I5"/>
  </mergeCells>
  <pageMargins left="0.31" right="0.78740157499999996" top="0.984251969" bottom="0.984251969" header="0.49212598499999999" footer="0.4921259849999999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71</vt:i4>
      </vt:variant>
    </vt:vector>
  </HeadingPairs>
  <TitlesOfParts>
    <vt:vector size="71" baseType="lpstr">
      <vt:lpstr>Dezembro2011</vt:lpstr>
      <vt:lpstr>JANEIRO2012</vt:lpstr>
      <vt:lpstr>FEVEREIRO2012 </vt:lpstr>
      <vt:lpstr>MARÇO2012</vt:lpstr>
      <vt:lpstr>ABRIL2012 </vt:lpstr>
      <vt:lpstr>MAIO2012</vt:lpstr>
      <vt:lpstr>JUNHO 2012 </vt:lpstr>
      <vt:lpstr>JULHO 2012</vt:lpstr>
      <vt:lpstr>AGOSTO 2012</vt:lpstr>
      <vt:lpstr>SETEMBRO 2012</vt:lpstr>
      <vt:lpstr>OUTUBRO 2012</vt:lpstr>
      <vt:lpstr>NOVEMBRO 2012</vt:lpstr>
      <vt:lpstr>JANEIRO 2013</vt:lpstr>
      <vt:lpstr>FEVEREIRO 2013</vt:lpstr>
      <vt:lpstr>MARÇO 2013</vt:lpstr>
      <vt:lpstr>ABRIL 2013</vt:lpstr>
      <vt:lpstr>MAIO 2013</vt:lpstr>
      <vt:lpstr>JUNHO 2013</vt:lpstr>
      <vt:lpstr>JULHO 2013</vt:lpstr>
      <vt:lpstr>AGOSTO 2013</vt:lpstr>
      <vt:lpstr>SETEMBRO 2013</vt:lpstr>
      <vt:lpstr>OUTUBRO 2013 </vt:lpstr>
      <vt:lpstr>NOVEMBRO 2013</vt:lpstr>
      <vt:lpstr>DEZEMBRO 2013</vt:lpstr>
      <vt:lpstr>JANEIRO 2014</vt:lpstr>
      <vt:lpstr>FEVEREIRO 2014</vt:lpstr>
      <vt:lpstr>MARÇO 2014</vt:lpstr>
      <vt:lpstr>ABRIL 2014</vt:lpstr>
      <vt:lpstr>MAIO 2014</vt:lpstr>
      <vt:lpstr>JUNHO 2014</vt:lpstr>
      <vt:lpstr>JULHO 2014 </vt:lpstr>
      <vt:lpstr>AGOSTO 2014 </vt:lpstr>
      <vt:lpstr>SETEMBRO 2014  </vt:lpstr>
      <vt:lpstr>OUTUBRO 2014</vt:lpstr>
      <vt:lpstr>NOVEMBRO 2014 </vt:lpstr>
      <vt:lpstr>DEZEMBRO 2014 </vt:lpstr>
      <vt:lpstr>JANEIRO 2015</vt:lpstr>
      <vt:lpstr>FEVEREIRO 2015 </vt:lpstr>
      <vt:lpstr>MARÇO 2015</vt:lpstr>
      <vt:lpstr>ABRIL 2015</vt:lpstr>
      <vt:lpstr>MAIO 2015</vt:lpstr>
      <vt:lpstr>JUNHO 2015</vt:lpstr>
      <vt:lpstr>JULHO 2015</vt:lpstr>
      <vt:lpstr>AGOSTO 2015</vt:lpstr>
      <vt:lpstr>SETEMBRO 2015</vt:lpstr>
      <vt:lpstr>OUTUBRO 2015 </vt:lpstr>
      <vt:lpstr>NOVEMBRO 2015</vt:lpstr>
      <vt:lpstr>DEZEMBRO 2015</vt:lpstr>
      <vt:lpstr>JANEIR 2016</vt:lpstr>
      <vt:lpstr>FEVEREIRO 2016</vt:lpstr>
      <vt:lpstr>MARÇO 2016</vt:lpstr>
      <vt:lpstr>ABRIL 2016</vt:lpstr>
      <vt:lpstr>MAIO 2016</vt:lpstr>
      <vt:lpstr>JUNHO 2016</vt:lpstr>
      <vt:lpstr>JUlHO 2016 </vt:lpstr>
      <vt:lpstr>AGOSTO 2016</vt:lpstr>
      <vt:lpstr>SETEMBRO 2016</vt:lpstr>
      <vt:lpstr>OUTUBRO 2016</vt:lpstr>
      <vt:lpstr>NOVEMBRO 2016</vt:lpstr>
      <vt:lpstr>DEZEMBRO 2016</vt:lpstr>
      <vt:lpstr>JANEIRO 2017</vt:lpstr>
      <vt:lpstr>FEVEREIRO 2017</vt:lpstr>
      <vt:lpstr>MARÇO 2017</vt:lpstr>
      <vt:lpstr>ABRIL 2017</vt:lpstr>
      <vt:lpstr>MAIO 2017</vt:lpstr>
      <vt:lpstr>JUNHO 2017</vt:lpstr>
      <vt:lpstr>JULHO 2017 </vt:lpstr>
      <vt:lpstr>AGOSTO 2017</vt:lpstr>
      <vt:lpstr>SETEMBRO 2017</vt:lpstr>
      <vt:lpstr>OUTUBRO 2017</vt:lpstr>
      <vt:lpstr>NOVEMBRO 2017</vt:lpstr>
    </vt:vector>
  </TitlesOfParts>
  <Company>CONTABIL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Lucila</dc:creator>
  <cp:lastModifiedBy>Gerson Ferreira</cp:lastModifiedBy>
  <cp:lastPrinted>2018-01-10T22:20:05Z</cp:lastPrinted>
  <dcterms:created xsi:type="dcterms:W3CDTF">2005-08-05T14:00:21Z</dcterms:created>
  <dcterms:modified xsi:type="dcterms:W3CDTF">2018-01-10T22:20:33Z</dcterms:modified>
</cp:coreProperties>
</file>