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LUIZ CARLOS\WONDERFUL\GERSON\2020\12 DEZ\"/>
    </mc:Choice>
  </mc:AlternateContent>
  <bookViews>
    <workbookView xWindow="0" yWindow="1425" windowWidth="11835" windowHeight="6345"/>
  </bookViews>
  <sheets>
    <sheet name="Ap IRPJ e CSLL trimGERSON  " sheetId="8" r:id="rId1"/>
  </sheets>
  <definedNames>
    <definedName name="_xlnm.Print_Area" localSheetId="0">'Ap IRPJ e CSLL trimGERSON  '!$A$1:$E$52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2" i="8" l="1"/>
  <c r="C21" i="8"/>
  <c r="B29" i="8" s="1"/>
  <c r="E29" i="8" s="1"/>
  <c r="B20" i="8"/>
  <c r="B19" i="8"/>
  <c r="B18" i="8"/>
  <c r="E15" i="8"/>
  <c r="C15" i="8"/>
  <c r="B25" i="8" s="1"/>
  <c r="E25" i="8" l="1"/>
  <c r="E27" i="8" s="1"/>
  <c r="E33" i="8" s="1"/>
  <c r="E35" i="8" s="1"/>
  <c r="E45" i="8" s="1"/>
  <c r="B27" i="8"/>
  <c r="B33" i="8" s="1"/>
  <c r="B37" i="8" l="1"/>
  <c r="B39" i="8" s="1"/>
  <c r="B35" i="8"/>
  <c r="B41" i="8" s="1"/>
  <c r="D15" i="8"/>
  <c r="B43" i="8" s="1"/>
  <c r="B47" i="8" s="1"/>
  <c r="B46" i="8" l="1"/>
  <c r="B45" i="8"/>
  <c r="B48" i="8" s="1"/>
  <c r="D50" i="8" s="1"/>
</calcChain>
</file>

<file path=xl/sharedStrings.xml><?xml version="1.0" encoding="utf-8"?>
<sst xmlns="http://schemas.openxmlformats.org/spreadsheetml/2006/main" count="44" uniqueCount="36">
  <si>
    <t>CSLL</t>
  </si>
  <si>
    <t>VALOR</t>
  </si>
  <si>
    <t>Faturamento</t>
  </si>
  <si>
    <t>Demonstrativo de Apuração de IRPJ e CSLL</t>
  </si>
  <si>
    <t>Periodo de Apuração</t>
  </si>
  <si>
    <t>DATA</t>
  </si>
  <si>
    <t>TOTAL</t>
  </si>
  <si>
    <t>Apuração IRPJ</t>
  </si>
  <si>
    <t>Imposto Apurado</t>
  </si>
  <si>
    <t>Imposto Retido na Fonte</t>
  </si>
  <si>
    <t>Apuração da CSLL</t>
  </si>
  <si>
    <t>Recebimentos</t>
  </si>
  <si>
    <t>Impostos Retidos</t>
  </si>
  <si>
    <t>Base Calculo IR</t>
  </si>
  <si>
    <t>Base Calculo Adicional</t>
  </si>
  <si>
    <t>Imposto Adicional 10%</t>
  </si>
  <si>
    <t>WONDERFUL PROPAGANDA LTDA</t>
  </si>
  <si>
    <t>IRRF PAGO 8045</t>
  </si>
  <si>
    <t>Base Calculo IR Presumida</t>
  </si>
  <si>
    <t>Aluguel area comum</t>
  </si>
  <si>
    <t>Rendimento resgate aplicação</t>
  </si>
  <si>
    <t>Base de Calculo IRPJ</t>
  </si>
  <si>
    <t>Base de Calculo CSLL</t>
  </si>
  <si>
    <t>Imposto a Recolher codigo darf 2089</t>
  </si>
  <si>
    <t>CNPJ.72.694.813/0001-30</t>
  </si>
  <si>
    <t>D-499 C-165</t>
  </si>
  <si>
    <t>D-500</t>
  </si>
  <si>
    <t>C-38</t>
  </si>
  <si>
    <t>C-164</t>
  </si>
  <si>
    <t>Total</t>
  </si>
  <si>
    <t>Auguél de Àrea Comum</t>
  </si>
  <si>
    <t>Imp a Recolher cod darf 2372</t>
  </si>
  <si>
    <t>CTA. BV (544)</t>
  </si>
  <si>
    <t xml:space="preserve">CTA BV (502)C  </t>
  </si>
  <si>
    <t>CONTA BV (38)</t>
  </si>
  <si>
    <t>4º Trimestre/2020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</si>
</sst>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416]mmm\-yy;@"/>
  </numFmts>
  <fonts count="8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0" xfId="0" applyFont="1"/>
    <xf numFmtId="4" fontId="0" fillId="0" borderId="0" xfId="0" applyNumberFormat="1"/>
    <xf numFmtId="49" fontId="0" fillId="0" borderId="0" xfId="0" applyNumberFormat="1"/>
    <xf numFmtId="4" fontId="1" fillId="2" borderId="1" xfId="0" applyNumberFormat="1" applyFont="1" applyFill="1" applyBorder="1"/>
    <xf numFmtId="0" fontId="0" fillId="0" borderId="2" xfId="0" applyBorder="1"/>
    <xf numFmtId="49" fontId="0" fillId="0" borderId="3" xfId="0" applyNumberFormat="1" applyBorder="1"/>
    <xf numFmtId="4" fontId="0" fillId="0" borderId="3" xfId="0" applyNumberFormat="1" applyBorder="1" applyAlignment="1">
      <alignment horizontal="right"/>
    </xf>
    <xf numFmtId="4" fontId="0" fillId="0" borderId="3" xfId="0" applyNumberFormat="1" applyBorder="1"/>
    <xf numFmtId="0" fontId="0" fillId="0" borderId="3" xfId="0" applyBorder="1"/>
    <xf numFmtId="0" fontId="0" fillId="0" borderId="0" xfId="0" applyBorder="1"/>
    <xf numFmtId="0" fontId="2" fillId="0" borderId="0" xfId="0" applyFont="1" applyFill="1" applyBorder="1"/>
    <xf numFmtId="0" fontId="1" fillId="0" borderId="0" xfId="0" applyFont="1" applyFill="1" applyBorder="1"/>
    <xf numFmtId="0" fontId="2" fillId="2" borderId="4" xfId="0" applyFont="1" applyFill="1" applyBorder="1"/>
    <xf numFmtId="49" fontId="0" fillId="2" borderId="5" xfId="0" applyNumberFormat="1" applyFill="1" applyBorder="1"/>
    <xf numFmtId="0" fontId="0" fillId="2" borderId="5" xfId="0" applyFill="1" applyBorder="1"/>
    <xf numFmtId="4" fontId="1" fillId="2" borderId="5" xfId="0" applyNumberFormat="1" applyFont="1" applyFill="1" applyBorder="1"/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14" fontId="0" fillId="0" borderId="0" xfId="0" applyNumberFormat="1"/>
    <xf numFmtId="0" fontId="4" fillId="0" borderId="0" xfId="0" applyFont="1"/>
    <xf numFmtId="0" fontId="5" fillId="0" borderId="0" xfId="0" applyFont="1"/>
    <xf numFmtId="49" fontId="1" fillId="0" borderId="0" xfId="0" applyNumberFormat="1" applyFont="1" applyAlignment="1">
      <alignment horizontal="right"/>
    </xf>
    <xf numFmtId="17" fontId="0" fillId="0" borderId="1" xfId="0" applyNumberFormat="1" applyBorder="1" applyAlignment="1">
      <alignment horizontal="center"/>
    </xf>
    <xf numFmtId="0" fontId="6" fillId="0" borderId="0" xfId="0" applyFont="1"/>
    <xf numFmtId="4" fontId="1" fillId="2" borderId="7" xfId="0" applyNumberFormat="1" applyFont="1" applyFill="1" applyBorder="1"/>
    <xf numFmtId="4" fontId="1" fillId="0" borderId="6" xfId="0" applyNumberFormat="1" applyFont="1" applyBorder="1" applyAlignment="1">
      <alignment horizontal="right"/>
    </xf>
    <xf numFmtId="4" fontId="1" fillId="0" borderId="10" xfId="0" applyNumberFormat="1" applyFont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right"/>
    </xf>
    <xf numFmtId="0" fontId="1" fillId="0" borderId="13" xfId="0" applyFont="1" applyFill="1" applyBorder="1" applyAlignment="1">
      <alignment horizontal="right"/>
    </xf>
    <xf numFmtId="4" fontId="1" fillId="0" borderId="12" xfId="0" applyNumberFormat="1" applyFont="1" applyBorder="1"/>
    <xf numFmtId="4" fontId="1" fillId="0" borderId="14" xfId="0" applyNumberFormat="1" applyFont="1" applyBorder="1"/>
    <xf numFmtId="0" fontId="6" fillId="0" borderId="13" xfId="0" applyFont="1" applyBorder="1"/>
    <xf numFmtId="0" fontId="0" fillId="0" borderId="14" xfId="0" applyBorder="1"/>
    <xf numFmtId="49" fontId="1" fillId="0" borderId="20" xfId="0" applyNumberFormat="1" applyFont="1" applyBorder="1" applyAlignment="1">
      <alignment horizontal="right"/>
    </xf>
    <xf numFmtId="0" fontId="1" fillId="0" borderId="21" xfId="0" applyFont="1" applyBorder="1"/>
    <xf numFmtId="0" fontId="3" fillId="0" borderId="17" xfId="0" applyFont="1" applyBorder="1"/>
    <xf numFmtId="0" fontId="3" fillId="0" borderId="19" xfId="0" applyFont="1" applyBorder="1"/>
    <xf numFmtId="17" fontId="0" fillId="0" borderId="0" xfId="0" applyNumberFormat="1"/>
    <xf numFmtId="164" fontId="3" fillId="0" borderId="16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4" fontId="6" fillId="0" borderId="1" xfId="0" applyNumberFormat="1" applyFont="1" applyBorder="1"/>
    <xf numFmtId="0" fontId="1" fillId="4" borderId="0" xfId="0" applyFont="1" applyFill="1"/>
    <xf numFmtId="43" fontId="0" fillId="0" borderId="0" xfId="0" applyNumberFormat="1"/>
    <xf numFmtId="0" fontId="1" fillId="0" borderId="0" xfId="0" applyFont="1" applyAlignment="1">
      <alignment horizontal="center"/>
    </xf>
    <xf numFmtId="2" fontId="3" fillId="0" borderId="19" xfId="0" applyNumberFormat="1" applyFont="1" applyBorder="1"/>
    <xf numFmtId="0" fontId="1" fillId="5" borderId="0" xfId="0" applyFont="1" applyFill="1"/>
    <xf numFmtId="0" fontId="7" fillId="2" borderId="4" xfId="0" applyFont="1" applyFill="1" applyBorder="1"/>
    <xf numFmtId="0" fontId="7" fillId="2" borderId="8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3" borderId="1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0"/>
  <sheetViews>
    <sheetView showGridLines="0" tabSelected="1" workbookViewId="0">
      <selection activeCell="B1" sqref="B1"/>
    </sheetView>
  </sheetViews>
  <sheetFormatPr defaultRowHeight="12.75" x14ac:dyDescent="0.2"/>
  <cols>
    <col min="1" max="1" width="39.85546875" customWidth="1"/>
    <col min="2" max="2" width="17.28515625" customWidth="1"/>
    <col min="3" max="3" width="15.7109375" bestFit="1" customWidth="1"/>
    <col min="4" max="4" width="23.140625" customWidth="1"/>
    <col min="5" max="5" width="21.5703125" customWidth="1"/>
    <col min="6" max="6" width="19.140625" customWidth="1"/>
  </cols>
  <sheetData>
    <row r="2" spans="1:6" x14ac:dyDescent="0.2">
      <c r="A2" s="25" t="s">
        <v>3</v>
      </c>
    </row>
    <row r="3" spans="1:6" x14ac:dyDescent="0.2">
      <c r="A3" s="24"/>
    </row>
    <row r="4" spans="1:6" x14ac:dyDescent="0.2">
      <c r="A4" s="25" t="s">
        <v>16</v>
      </c>
    </row>
    <row r="5" spans="1:6" x14ac:dyDescent="0.2">
      <c r="A5" s="25" t="s">
        <v>24</v>
      </c>
    </row>
    <row r="6" spans="1:6" ht="13.5" thickBot="1" x14ac:dyDescent="0.25">
      <c r="A6" s="4"/>
      <c r="C6" s="51"/>
    </row>
    <row r="7" spans="1:6" x14ac:dyDescent="0.2">
      <c r="A7" s="47" t="s">
        <v>35</v>
      </c>
      <c r="D7" s="58"/>
      <c r="E7" s="59"/>
    </row>
    <row r="8" spans="1:6" ht="13.5" thickBot="1" x14ac:dyDescent="0.25">
      <c r="A8" s="4"/>
      <c r="D8" s="37" t="s">
        <v>34</v>
      </c>
      <c r="E8" s="38"/>
    </row>
    <row r="9" spans="1:6" x14ac:dyDescent="0.2">
      <c r="A9" s="49" t="s">
        <v>4</v>
      </c>
      <c r="C9" s="28" t="s">
        <v>33</v>
      </c>
      <c r="D9" s="56" t="s">
        <v>12</v>
      </c>
      <c r="E9" s="56"/>
    </row>
    <row r="10" spans="1:6" x14ac:dyDescent="0.2">
      <c r="A10" s="54" t="s">
        <v>5</v>
      </c>
      <c r="B10" s="54"/>
      <c r="C10" s="54" t="s">
        <v>1</v>
      </c>
      <c r="D10" s="54" t="s">
        <v>17</v>
      </c>
      <c r="E10" s="54" t="s">
        <v>0</v>
      </c>
    </row>
    <row r="11" spans="1:6" x14ac:dyDescent="0.2">
      <c r="A11" s="27">
        <v>44105</v>
      </c>
      <c r="B11" s="20" t="s">
        <v>11</v>
      </c>
      <c r="C11" s="3">
        <v>109161.25</v>
      </c>
      <c r="D11" s="3">
        <v>454.34</v>
      </c>
      <c r="E11" s="3">
        <v>0</v>
      </c>
    </row>
    <row r="12" spans="1:6" x14ac:dyDescent="0.2">
      <c r="A12" s="27">
        <v>44136</v>
      </c>
      <c r="B12" s="20" t="s">
        <v>11</v>
      </c>
      <c r="C12" s="3">
        <v>32033.37</v>
      </c>
      <c r="D12" s="3">
        <v>992.51</v>
      </c>
      <c r="E12" s="3">
        <v>0</v>
      </c>
    </row>
    <row r="13" spans="1:6" x14ac:dyDescent="0.2">
      <c r="A13" s="27">
        <v>44166</v>
      </c>
      <c r="B13" s="20" t="s">
        <v>11</v>
      </c>
      <c r="C13" s="3">
        <v>105201.61</v>
      </c>
      <c r="D13" s="3">
        <v>239.12</v>
      </c>
      <c r="E13" s="3">
        <v>0</v>
      </c>
    </row>
    <row r="14" spans="1:6" x14ac:dyDescent="0.2">
      <c r="A14" s="1"/>
      <c r="B14" s="2"/>
      <c r="C14" s="3"/>
      <c r="D14" s="46"/>
      <c r="E14" s="3"/>
      <c r="F14" s="28"/>
    </row>
    <row r="15" spans="1:6" ht="20.100000000000001" customHeight="1" x14ac:dyDescent="0.2">
      <c r="A15" s="57" t="s">
        <v>6</v>
      </c>
      <c r="B15" s="57"/>
      <c r="C15" s="7">
        <f>SUM(C11:C14)</f>
        <v>246396.22999999998</v>
      </c>
      <c r="D15" s="7">
        <f>SUM(D11:D14)</f>
        <v>1685.9699999999998</v>
      </c>
      <c r="E15" s="7">
        <f>SUM(E11:E14)</f>
        <v>0</v>
      </c>
    </row>
    <row r="16" spans="1:6" x14ac:dyDescent="0.2">
      <c r="B16" s="6"/>
      <c r="C16" s="28"/>
    </row>
    <row r="17" spans="1:6" ht="13.5" thickBot="1" x14ac:dyDescent="0.25">
      <c r="A17" s="55" t="s">
        <v>30</v>
      </c>
      <c r="B17" s="55"/>
      <c r="C17" s="28" t="s">
        <v>32</v>
      </c>
    </row>
    <row r="18" spans="1:6" x14ac:dyDescent="0.2">
      <c r="B18" s="44">
        <f>A11</f>
        <v>44105</v>
      </c>
      <c r="C18" s="41">
        <v>178.6</v>
      </c>
      <c r="E18" s="43"/>
    </row>
    <row r="19" spans="1:6" x14ac:dyDescent="0.2">
      <c r="B19" s="45">
        <f>A12</f>
        <v>44136</v>
      </c>
      <c r="C19" s="50">
        <v>778.21</v>
      </c>
    </row>
    <row r="20" spans="1:6" x14ac:dyDescent="0.2">
      <c r="B20" s="45">
        <f>A13</f>
        <v>44166</v>
      </c>
      <c r="C20" s="42">
        <v>167.25</v>
      </c>
    </row>
    <row r="21" spans="1:6" ht="13.5" thickBot="1" x14ac:dyDescent="0.25">
      <c r="B21" s="39" t="s">
        <v>29</v>
      </c>
      <c r="C21" s="40">
        <f>SUM(C18:C20)</f>
        <v>1124.06</v>
      </c>
    </row>
    <row r="22" spans="1:6" x14ac:dyDescent="0.2">
      <c r="B22" s="6"/>
    </row>
    <row r="23" spans="1:6" x14ac:dyDescent="0.2">
      <c r="A23" s="16" t="s">
        <v>7</v>
      </c>
      <c r="B23" s="17"/>
      <c r="C23" s="14"/>
      <c r="D23" s="16" t="s">
        <v>10</v>
      </c>
      <c r="E23" s="18"/>
    </row>
    <row r="24" spans="1:6" x14ac:dyDescent="0.2">
      <c r="A24" s="8"/>
      <c r="B24" s="9"/>
      <c r="C24" s="13"/>
      <c r="D24" s="8"/>
      <c r="E24" s="12"/>
    </row>
    <row r="25" spans="1:6" x14ac:dyDescent="0.2">
      <c r="A25" s="8" t="s">
        <v>2</v>
      </c>
      <c r="B25" s="10">
        <f>C15</f>
        <v>246396.22999999998</v>
      </c>
      <c r="C25" s="13"/>
      <c r="D25" s="8" t="s">
        <v>2</v>
      </c>
      <c r="E25" s="10">
        <f>B25</f>
        <v>246396.22999999998</v>
      </c>
    </row>
    <row r="26" spans="1:6" x14ac:dyDescent="0.2">
      <c r="A26" s="8"/>
      <c r="B26" s="11"/>
      <c r="C26" s="13"/>
      <c r="D26" s="8"/>
      <c r="E26" s="11"/>
    </row>
    <row r="27" spans="1:6" x14ac:dyDescent="0.2">
      <c r="A27" s="21" t="s">
        <v>18</v>
      </c>
      <c r="B27" s="11">
        <f>B25*32%</f>
        <v>78846.79359999999</v>
      </c>
      <c r="C27" s="13"/>
      <c r="D27" s="21" t="s">
        <v>13</v>
      </c>
      <c r="E27" s="11">
        <f>E25*32%</f>
        <v>78846.79359999999</v>
      </c>
    </row>
    <row r="28" spans="1:6" x14ac:dyDescent="0.2">
      <c r="A28" s="8"/>
      <c r="B28" s="11"/>
      <c r="C28" s="13"/>
      <c r="D28" s="8"/>
      <c r="E28" s="11"/>
    </row>
    <row r="29" spans="1:6" x14ac:dyDescent="0.2">
      <c r="A29" s="8" t="s">
        <v>19</v>
      </c>
      <c r="B29" s="11">
        <f>C21</f>
        <v>1124.06</v>
      </c>
      <c r="C29" s="13"/>
      <c r="D29" s="8" t="s">
        <v>19</v>
      </c>
      <c r="E29" s="11">
        <f>B29</f>
        <v>1124.06</v>
      </c>
      <c r="F29" s="28"/>
    </row>
    <row r="30" spans="1:6" x14ac:dyDescent="0.2">
      <c r="A30" s="8"/>
      <c r="B30" s="11"/>
      <c r="C30" s="13"/>
      <c r="D30" s="8"/>
      <c r="E30" s="11"/>
    </row>
    <row r="31" spans="1:6" x14ac:dyDescent="0.2">
      <c r="A31" s="8" t="s">
        <v>20</v>
      </c>
      <c r="B31" s="11">
        <v>0</v>
      </c>
      <c r="C31" s="13"/>
      <c r="D31" s="8" t="s">
        <v>20</v>
      </c>
      <c r="E31" s="11">
        <v>0</v>
      </c>
    </row>
    <row r="32" spans="1:6" x14ac:dyDescent="0.2">
      <c r="A32" s="8"/>
      <c r="B32" s="11"/>
      <c r="C32" s="13"/>
      <c r="D32" s="8"/>
      <c r="E32" s="11"/>
    </row>
    <row r="33" spans="1:5" x14ac:dyDescent="0.2">
      <c r="A33" s="8" t="s">
        <v>21</v>
      </c>
      <c r="B33" s="11">
        <f>SUM(B27:B32)</f>
        <v>79970.853599999988</v>
      </c>
      <c r="C33" s="13"/>
      <c r="D33" s="8" t="s">
        <v>22</v>
      </c>
      <c r="E33" s="11">
        <f>SUM(E27:E32)</f>
        <v>79970.853599999988</v>
      </c>
    </row>
    <row r="34" spans="1:5" x14ac:dyDescent="0.2">
      <c r="A34" s="8"/>
      <c r="B34" s="11"/>
      <c r="C34" s="13"/>
      <c r="D34" s="8"/>
      <c r="E34" s="11"/>
    </row>
    <row r="35" spans="1:5" x14ac:dyDescent="0.2">
      <c r="A35" s="21" t="s">
        <v>8</v>
      </c>
      <c r="B35" s="11">
        <f>B33*15%</f>
        <v>11995.628039999998</v>
      </c>
      <c r="C35" s="13"/>
      <c r="D35" s="21" t="s">
        <v>8</v>
      </c>
      <c r="E35" s="11">
        <f>E33*9%</f>
        <v>7197.376823999999</v>
      </c>
    </row>
    <row r="36" spans="1:5" x14ac:dyDescent="0.2">
      <c r="A36" s="8"/>
      <c r="B36" s="11"/>
      <c r="C36" s="13"/>
      <c r="D36" s="8"/>
      <c r="E36" s="11"/>
    </row>
    <row r="37" spans="1:5" x14ac:dyDescent="0.2">
      <c r="A37" s="21" t="s">
        <v>14</v>
      </c>
      <c r="B37" s="11">
        <f>(B33-60000)</f>
        <v>19970.853599999988</v>
      </c>
      <c r="C37" s="13"/>
      <c r="D37" s="8"/>
      <c r="E37" s="11"/>
    </row>
    <row r="38" spans="1:5" x14ac:dyDescent="0.2">
      <c r="A38" s="8"/>
      <c r="B38" s="11"/>
      <c r="C38" s="13"/>
      <c r="D38" s="8"/>
      <c r="E38" s="11"/>
    </row>
    <row r="39" spans="1:5" x14ac:dyDescent="0.2">
      <c r="A39" s="21" t="s">
        <v>15</v>
      </c>
      <c r="B39" s="11">
        <f>B37*10%</f>
        <v>1997.0853599999989</v>
      </c>
      <c r="C39" s="13"/>
      <c r="D39" s="8"/>
      <c r="E39" s="11"/>
    </row>
    <row r="40" spans="1:5" x14ac:dyDescent="0.2">
      <c r="A40" s="8"/>
      <c r="B40" s="11"/>
      <c r="C40" s="13"/>
      <c r="D40" s="8"/>
      <c r="E40" s="11"/>
    </row>
    <row r="41" spans="1:5" x14ac:dyDescent="0.2">
      <c r="A41" s="8" t="s">
        <v>8</v>
      </c>
      <c r="B41" s="11">
        <f>B35+B39</f>
        <v>13992.713399999997</v>
      </c>
      <c r="C41" s="13"/>
      <c r="D41" s="8"/>
      <c r="E41" s="11"/>
    </row>
    <row r="42" spans="1:5" x14ac:dyDescent="0.2">
      <c r="A42" s="8"/>
      <c r="B42" s="11"/>
      <c r="C42" s="13"/>
      <c r="D42" s="8"/>
      <c r="E42" s="11"/>
    </row>
    <row r="43" spans="1:5" x14ac:dyDescent="0.2">
      <c r="A43" s="8" t="s">
        <v>9</v>
      </c>
      <c r="B43" s="11">
        <f>-D15</f>
        <v>-1685.9699999999998</v>
      </c>
      <c r="C43" s="13"/>
      <c r="D43" s="8"/>
      <c r="E43" s="11"/>
    </row>
    <row r="44" spans="1:5" x14ac:dyDescent="0.2">
      <c r="A44" s="8"/>
      <c r="B44" s="11"/>
      <c r="C44" s="13"/>
      <c r="D44" s="8"/>
      <c r="E44" s="11"/>
    </row>
    <row r="45" spans="1:5" ht="13.5" thickBot="1" x14ac:dyDescent="0.25">
      <c r="A45" s="53" t="s">
        <v>23</v>
      </c>
      <c r="B45" s="29">
        <f>B41+B43</f>
        <v>12306.743399999998</v>
      </c>
      <c r="C45" s="15"/>
      <c r="D45" s="52" t="s">
        <v>31</v>
      </c>
      <c r="E45" s="19">
        <f>E35</f>
        <v>7197.376823999999</v>
      </c>
    </row>
    <row r="46" spans="1:5" ht="13.5" thickBot="1" x14ac:dyDescent="0.25">
      <c r="A46" s="32" t="s">
        <v>26</v>
      </c>
      <c r="B46" s="31">
        <f>B41</f>
        <v>13992.713399999997</v>
      </c>
      <c r="E46" s="30" t="s">
        <v>25</v>
      </c>
    </row>
    <row r="47" spans="1:5" x14ac:dyDescent="0.2">
      <c r="A47" s="33" t="s">
        <v>27</v>
      </c>
      <c r="B47" s="35">
        <f>-B43</f>
        <v>1685.9699999999998</v>
      </c>
    </row>
    <row r="48" spans="1:5" ht="13.5" thickBot="1" x14ac:dyDescent="0.25">
      <c r="A48" s="34" t="s">
        <v>28</v>
      </c>
      <c r="B48" s="36">
        <f>B45</f>
        <v>12306.743399999998</v>
      </c>
      <c r="D48" s="22"/>
      <c r="E48" s="5"/>
    </row>
    <row r="49" spans="1:5" x14ac:dyDescent="0.2">
      <c r="B49" s="5"/>
      <c r="E49" s="5"/>
    </row>
    <row r="50" spans="1:5" x14ac:dyDescent="0.2">
      <c r="A50" s="23"/>
      <c r="B50" s="5"/>
      <c r="C50" t="s">
        <v>6</v>
      </c>
      <c r="D50" s="48">
        <f>B48+E45</f>
        <v>19504.120223999998</v>
      </c>
      <c r="E50" s="5"/>
    </row>
    <row r="51" spans="1:5" x14ac:dyDescent="0.2">
      <c r="A51" s="23"/>
      <c r="B51" s="5">
        <v>1685.97</v>
      </c>
      <c r="D51" s="23"/>
      <c r="E51" s="5"/>
    </row>
    <row r="52" spans="1:5" x14ac:dyDescent="0.2">
      <c r="B52" s="5">
        <v>12306.75</v>
      </c>
      <c r="C52" s="5">
        <f>B51+B52</f>
        <v>13992.72</v>
      </c>
    </row>
    <row r="53" spans="1:5" x14ac:dyDescent="0.2">
      <c r="A53" s="4"/>
      <c r="B53" s="26"/>
      <c r="D53" s="4"/>
      <c r="E53" s="4"/>
    </row>
    <row r="54" spans="1:5" x14ac:dyDescent="0.2">
      <c r="B54" s="5"/>
    </row>
    <row r="55" spans="1:5" x14ac:dyDescent="0.2">
      <c r="B55" s="5"/>
    </row>
    <row r="56" spans="1:5" x14ac:dyDescent="0.2">
      <c r="B56" s="5"/>
    </row>
    <row r="57" spans="1:5" x14ac:dyDescent="0.2">
      <c r="B57" s="5"/>
    </row>
    <row r="58" spans="1:5" x14ac:dyDescent="0.2">
      <c r="B58" s="5"/>
    </row>
    <row r="59" spans="1:5" x14ac:dyDescent="0.2">
      <c r="B59" s="5"/>
    </row>
    <row r="60" spans="1:5" x14ac:dyDescent="0.2">
      <c r="B60" s="5"/>
    </row>
    <row r="61" spans="1:5" x14ac:dyDescent="0.2">
      <c r="B61" s="5"/>
    </row>
    <row r="62" spans="1:5" x14ac:dyDescent="0.2">
      <c r="B62" s="5"/>
    </row>
    <row r="63" spans="1:5" x14ac:dyDescent="0.2">
      <c r="B63" s="5"/>
    </row>
    <row r="64" spans="1:5" x14ac:dyDescent="0.2">
      <c r="B64" s="5"/>
    </row>
    <row r="65" spans="2:2" x14ac:dyDescent="0.2">
      <c r="B65" s="5"/>
    </row>
    <row r="66" spans="2:2" x14ac:dyDescent="0.2">
      <c r="B66" s="5"/>
    </row>
    <row r="67" spans="2:2" x14ac:dyDescent="0.2">
      <c r="B67" s="5"/>
    </row>
    <row r="68" spans="2:2" x14ac:dyDescent="0.2">
      <c r="B68" s="5"/>
    </row>
    <row r="69" spans="2:2" x14ac:dyDescent="0.2">
      <c r="B69" s="5"/>
    </row>
    <row r="70" spans="2:2" x14ac:dyDescent="0.2">
      <c r="B70" s="5"/>
    </row>
    <row r="71" spans="2:2" x14ac:dyDescent="0.2">
      <c r="B71" s="5"/>
    </row>
    <row r="72" spans="2:2" x14ac:dyDescent="0.2">
      <c r="B72" s="5"/>
    </row>
    <row r="73" spans="2:2" x14ac:dyDescent="0.2">
      <c r="B73" s="5"/>
    </row>
    <row r="74" spans="2:2" x14ac:dyDescent="0.2">
      <c r="B74" s="5"/>
    </row>
    <row r="75" spans="2:2" x14ac:dyDescent="0.2">
      <c r="B75" s="5"/>
    </row>
    <row r="76" spans="2:2" x14ac:dyDescent="0.2">
      <c r="B76" s="5"/>
    </row>
    <row r="77" spans="2:2" x14ac:dyDescent="0.2">
      <c r="B77" s="5"/>
    </row>
    <row r="78" spans="2:2" x14ac:dyDescent="0.2">
      <c r="B78" s="5"/>
    </row>
    <row r="79" spans="2:2" x14ac:dyDescent="0.2">
      <c r="B79" s="5"/>
    </row>
    <row r="80" spans="2:2" x14ac:dyDescent="0.2">
      <c r="B80" s="5"/>
    </row>
  </sheetData>
  <mergeCells count="4">
    <mergeCell ref="A17:B17"/>
    <mergeCell ref="D9:E9"/>
    <mergeCell ref="A15:B15"/>
    <mergeCell ref="D7:E7"/>
  </mergeCells>
  <pageMargins left="0.43307086614173229" right="0.35433070866141736" top="0.98425196850393704" bottom="0.98425196850393704" header="0.51181102362204722" footer="0.51181102362204722"/>
  <pageSetup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Ap IRPJ e CSLL trimGERSON  </vt:lpstr>
      <vt:lpstr>'Ap IRPJ e CSLL trimGERSON  '!Area_de_impressao</vt:lpstr>
    </vt:vector>
  </TitlesOfParts>
  <Company>EPT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EPT</dc:creator>
  <cp:lastModifiedBy>User</cp:lastModifiedBy>
  <cp:lastPrinted>2021-01-20T14:12:39Z</cp:lastPrinted>
  <dcterms:created xsi:type="dcterms:W3CDTF">2004-12-14T11:25:46Z</dcterms:created>
  <dcterms:modified xsi:type="dcterms:W3CDTF">2021-01-20T14:20:53Z</dcterms:modified>
</cp:coreProperties>
</file>