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LUIZ CARLOS\WONDERFUL\MOVIMENTOS ANUAIS\2021\9 Set\"/>
    </mc:Choice>
  </mc:AlternateContent>
  <bookViews>
    <workbookView xWindow="0" yWindow="1425" windowWidth="11835" windowHeight="6345"/>
  </bookViews>
  <sheets>
    <sheet name="Ap IRPJ e CSLL Trim " sheetId="8" r:id="rId1"/>
  </sheets>
  <definedNames>
    <definedName name="_xlnm.Print_Area" localSheetId="0">'Ap IRPJ e CSLL Trim '!$A$1:$E$52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11" i="8" l="1"/>
  <c r="I13" i="8" l="1"/>
  <c r="I12" i="8"/>
  <c r="C21" i="8" l="1"/>
  <c r="B29" i="8" s="1"/>
  <c r="E29" i="8" s="1"/>
  <c r="B20" i="8"/>
  <c r="B19" i="8"/>
  <c r="B18" i="8"/>
  <c r="E15" i="8"/>
  <c r="C15" i="8"/>
  <c r="B25" i="8" s="1"/>
  <c r="K13" i="8"/>
  <c r="H13" i="8"/>
  <c r="K12" i="8"/>
  <c r="H12" i="8"/>
  <c r="H11" i="8"/>
  <c r="J13" i="8" l="1"/>
  <c r="I14" i="8"/>
  <c r="K11" i="8"/>
  <c r="K14" i="8" s="1"/>
  <c r="J11" i="8"/>
  <c r="B27" i="8"/>
  <c r="B33" i="8" s="1"/>
  <c r="E25" i="8"/>
  <c r="E27" i="8" s="1"/>
  <c r="E33" i="8" s="1"/>
  <c r="E35" i="8" s="1"/>
  <c r="E45" i="8" s="1"/>
  <c r="J12" i="8"/>
  <c r="J14" i="8" l="1"/>
  <c r="B37" i="8"/>
  <c r="B39" i="8" s="1"/>
  <c r="B35" i="8"/>
  <c r="D15" i="8"/>
  <c r="B43" i="8" l="1"/>
  <c r="B41" i="8"/>
  <c r="B45" i="8" l="1"/>
</calcChain>
</file>

<file path=xl/sharedStrings.xml><?xml version="1.0" encoding="utf-8"?>
<sst xmlns="http://schemas.openxmlformats.org/spreadsheetml/2006/main" count="44" uniqueCount="36">
  <si>
    <t>CSLL</t>
  </si>
  <si>
    <t>VALOR</t>
  </si>
  <si>
    <t>Faturamento</t>
  </si>
  <si>
    <t>Demonstrativo de Apuração de IRPJ e CSLL</t>
  </si>
  <si>
    <t>Periodo de Apuração</t>
  </si>
  <si>
    <t>DATA</t>
  </si>
  <si>
    <t>TOTAL</t>
  </si>
  <si>
    <t>Apuração IRPJ</t>
  </si>
  <si>
    <t>Imposto Apurado</t>
  </si>
  <si>
    <t>Imposto Retido na Fonte</t>
  </si>
  <si>
    <t>Apuração da CSLL</t>
  </si>
  <si>
    <t>Recebimentos</t>
  </si>
  <si>
    <t>Impostos Retidos</t>
  </si>
  <si>
    <t>Base Calculo IR</t>
  </si>
  <si>
    <t>Base Calculo Adicional</t>
  </si>
  <si>
    <t>Imposto Adicional 10%</t>
  </si>
  <si>
    <t>WONDERFUL PROPAGANDA LTDA</t>
  </si>
  <si>
    <t>IRRF PAGO 8045</t>
  </si>
  <si>
    <t>Base Calculo IR Presumida</t>
  </si>
  <si>
    <t>Aluguel area comum</t>
  </si>
  <si>
    <t>Rendimento resgate aplicação</t>
  </si>
  <si>
    <t>Base de Calculo IRPJ</t>
  </si>
  <si>
    <t>Base de Calculo CSLL</t>
  </si>
  <si>
    <t>Imposto a Recolher codigo darf 2089</t>
  </si>
  <si>
    <t>CNPJ.72.694.813/0001-30</t>
  </si>
  <si>
    <t>Total</t>
  </si>
  <si>
    <t>Auguél de Àrea Comum</t>
  </si>
  <si>
    <t>Imp a Recolher cod darf 2372</t>
  </si>
  <si>
    <t>Caixa Por Período</t>
  </si>
  <si>
    <t>Pis/Cofins Mensal</t>
  </si>
  <si>
    <t>Mês</t>
  </si>
  <si>
    <t>Pis 8109</t>
  </si>
  <si>
    <t>Cofins 2172</t>
  </si>
  <si>
    <t>Bc</t>
  </si>
  <si>
    <t>Vr Recebido Nfs + Aluguel</t>
  </si>
  <si>
    <t>3º Trimestre/2021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</si>
</sst>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[$-416]mmm\-yy;@"/>
  </numFmts>
  <fonts count="8" x14ac:knownFonts="1">
    <font>
      <sz val="10"/>
      <name val="Arial"/>
    </font>
    <font>
      <b/>
      <sz val="10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b/>
      <sz val="10"/>
      <color indexed="48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14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" fontId="0" fillId="0" borderId="1" xfId="0" applyNumberFormat="1" applyBorder="1"/>
    <xf numFmtId="0" fontId="1" fillId="0" borderId="0" xfId="0" applyFont="1"/>
    <xf numFmtId="4" fontId="0" fillId="0" borderId="0" xfId="0" applyNumberFormat="1"/>
    <xf numFmtId="49" fontId="0" fillId="0" borderId="0" xfId="0" applyNumberFormat="1"/>
    <xf numFmtId="4" fontId="1" fillId="2" borderId="1" xfId="0" applyNumberFormat="1" applyFont="1" applyFill="1" applyBorder="1"/>
    <xf numFmtId="0" fontId="0" fillId="0" borderId="2" xfId="0" applyBorder="1"/>
    <xf numFmtId="49" fontId="0" fillId="0" borderId="3" xfId="0" applyNumberFormat="1" applyBorder="1"/>
    <xf numFmtId="4" fontId="0" fillId="0" borderId="3" xfId="0" applyNumberFormat="1" applyBorder="1" applyAlignment="1">
      <alignment horizontal="right"/>
    </xf>
    <xf numFmtId="4" fontId="0" fillId="0" borderId="3" xfId="0" applyNumberFormat="1" applyBorder="1"/>
    <xf numFmtId="0" fontId="0" fillId="0" borderId="3" xfId="0" applyBorder="1"/>
    <xf numFmtId="0" fontId="0" fillId="0" borderId="0" xfId="0" applyBorder="1"/>
    <xf numFmtId="0" fontId="2" fillId="0" borderId="0" xfId="0" applyFont="1" applyFill="1" applyBorder="1"/>
    <xf numFmtId="0" fontId="1" fillId="0" borderId="0" xfId="0" applyFont="1" applyFill="1" applyBorder="1"/>
    <xf numFmtId="0" fontId="2" fillId="2" borderId="4" xfId="0" applyFont="1" applyFill="1" applyBorder="1"/>
    <xf numFmtId="49" fontId="0" fillId="2" borderId="5" xfId="0" applyNumberFormat="1" applyFill="1" applyBorder="1"/>
    <xf numFmtId="0" fontId="0" fillId="2" borderId="5" xfId="0" applyFill="1" applyBorder="1"/>
    <xf numFmtId="4" fontId="1" fillId="2" borderId="5" xfId="0" applyNumberFormat="1" applyFont="1" applyFill="1" applyBorder="1"/>
    <xf numFmtId="49" fontId="3" fillId="0" borderId="1" xfId="0" applyNumberFormat="1" applyFont="1" applyBorder="1" applyAlignment="1">
      <alignment horizontal="center"/>
    </xf>
    <xf numFmtId="0" fontId="3" fillId="0" borderId="2" xfId="0" applyFont="1" applyBorder="1"/>
    <xf numFmtId="0" fontId="3" fillId="0" borderId="0" xfId="0" applyFont="1"/>
    <xf numFmtId="14" fontId="0" fillId="0" borderId="0" xfId="0" applyNumberFormat="1"/>
    <xf numFmtId="0" fontId="4" fillId="0" borderId="0" xfId="0" applyFont="1"/>
    <xf numFmtId="0" fontId="5" fillId="0" borderId="0" xfId="0" applyFont="1"/>
    <xf numFmtId="49" fontId="1" fillId="0" borderId="0" xfId="0" applyNumberFormat="1" applyFont="1" applyAlignment="1">
      <alignment horizontal="right"/>
    </xf>
    <xf numFmtId="17" fontId="0" fillId="0" borderId="1" xfId="0" applyNumberFormat="1" applyBorder="1" applyAlignment="1">
      <alignment horizontal="center"/>
    </xf>
    <xf numFmtId="0" fontId="6" fillId="0" borderId="0" xfId="0" applyFont="1"/>
    <xf numFmtId="4" fontId="1" fillId="2" borderId="7" xfId="0" applyNumberFormat="1" applyFont="1" applyFill="1" applyBorder="1"/>
    <xf numFmtId="4" fontId="1" fillId="0" borderId="6" xfId="0" applyNumberFormat="1" applyFont="1" applyBorder="1" applyAlignment="1">
      <alignment horizontal="right"/>
    </xf>
    <xf numFmtId="4" fontId="1" fillId="0" borderId="10" xfId="0" applyNumberFormat="1" applyFont="1" applyBorder="1" applyAlignment="1">
      <alignment horizontal="right"/>
    </xf>
    <xf numFmtId="0" fontId="1" fillId="0" borderId="9" xfId="0" applyFont="1" applyFill="1" applyBorder="1" applyAlignment="1">
      <alignment horizontal="right"/>
    </xf>
    <xf numFmtId="0" fontId="1" fillId="0" borderId="11" xfId="0" applyFont="1" applyFill="1" applyBorder="1" applyAlignment="1">
      <alignment horizontal="right"/>
    </xf>
    <xf numFmtId="0" fontId="1" fillId="0" borderId="13" xfId="0" applyFont="1" applyFill="1" applyBorder="1" applyAlignment="1">
      <alignment horizontal="right"/>
    </xf>
    <xf numFmtId="4" fontId="1" fillId="0" borderId="12" xfId="0" applyNumberFormat="1" applyFont="1" applyBorder="1"/>
    <xf numFmtId="4" fontId="1" fillId="0" borderId="14" xfId="0" applyNumberFormat="1" applyFont="1" applyBorder="1"/>
    <xf numFmtId="0" fontId="6" fillId="0" borderId="13" xfId="0" applyFont="1" applyBorder="1"/>
    <xf numFmtId="0" fontId="0" fillId="0" borderId="14" xfId="0" applyBorder="1"/>
    <xf numFmtId="49" fontId="1" fillId="0" borderId="20" xfId="0" applyNumberFormat="1" applyFont="1" applyBorder="1" applyAlignment="1">
      <alignment horizontal="right"/>
    </xf>
    <xf numFmtId="0" fontId="1" fillId="0" borderId="21" xfId="0" applyFont="1" applyBorder="1"/>
    <xf numFmtId="0" fontId="3" fillId="0" borderId="17" xfId="0" applyFont="1" applyBorder="1"/>
    <xf numFmtId="0" fontId="3" fillId="0" borderId="19" xfId="0" applyFont="1" applyBorder="1"/>
    <xf numFmtId="17" fontId="0" fillId="0" borderId="0" xfId="0" applyNumberFormat="1"/>
    <xf numFmtId="164" fontId="3" fillId="0" borderId="16" xfId="0" applyNumberFormat="1" applyFont="1" applyBorder="1" applyAlignment="1">
      <alignment horizontal="right"/>
    </xf>
    <xf numFmtId="164" fontId="3" fillId="0" borderId="18" xfId="0" applyNumberFormat="1" applyFont="1" applyBorder="1" applyAlignment="1">
      <alignment horizontal="right"/>
    </xf>
    <xf numFmtId="4" fontId="6" fillId="0" borderId="1" xfId="0" applyNumberFormat="1" applyFont="1" applyBorder="1"/>
    <xf numFmtId="0" fontId="1" fillId="4" borderId="0" xfId="0" applyFont="1" applyFill="1"/>
    <xf numFmtId="0" fontId="0" fillId="0" borderId="0" xfId="0" applyAlignment="1">
      <alignment horizontal="center"/>
    </xf>
    <xf numFmtId="10" fontId="0" fillId="0" borderId="0" xfId="0" applyNumberFormat="1" applyAlignment="1">
      <alignment horizontal="center"/>
    </xf>
    <xf numFmtId="43" fontId="0" fillId="0" borderId="0" xfId="0" applyNumberFormat="1"/>
    <xf numFmtId="0" fontId="1" fillId="0" borderId="1" xfId="0" applyFont="1" applyBorder="1" applyAlignment="1">
      <alignment horizontal="center"/>
    </xf>
    <xf numFmtId="10" fontId="1" fillId="0" borderId="1" xfId="0" applyNumberFormat="1" applyFont="1" applyBorder="1" applyAlignment="1">
      <alignment horizontal="center"/>
    </xf>
    <xf numFmtId="43" fontId="1" fillId="0" borderId="1" xfId="0" applyNumberFormat="1" applyFont="1" applyBorder="1" applyAlignment="1">
      <alignment horizontal="center"/>
    </xf>
    <xf numFmtId="0" fontId="1" fillId="0" borderId="0" xfId="0" applyFont="1" applyBorder="1" applyAlignment="1"/>
    <xf numFmtId="0" fontId="1" fillId="0" borderId="0" xfId="0" applyFont="1" applyAlignment="1">
      <alignment horizontal="center"/>
    </xf>
    <xf numFmtId="2" fontId="3" fillId="0" borderId="19" xfId="0" applyNumberFormat="1" applyFont="1" applyBorder="1"/>
    <xf numFmtId="0" fontId="0" fillId="5" borderId="0" xfId="0" applyFill="1"/>
    <xf numFmtId="0" fontId="0" fillId="5" borderId="0" xfId="0" applyFill="1" applyAlignment="1">
      <alignment horizontal="center"/>
    </xf>
    <xf numFmtId="2" fontId="0" fillId="5" borderId="0" xfId="0" applyNumberFormat="1" applyFill="1" applyAlignment="1">
      <alignment horizontal="center"/>
    </xf>
    <xf numFmtId="16" fontId="0" fillId="5" borderId="0" xfId="0" applyNumberFormat="1" applyFill="1" applyAlignment="1">
      <alignment horizontal="center"/>
    </xf>
    <xf numFmtId="17" fontId="0" fillId="5" borderId="0" xfId="0" applyNumberFormat="1" applyFill="1" applyAlignment="1">
      <alignment horizontal="center"/>
    </xf>
    <xf numFmtId="0" fontId="1" fillId="0" borderId="28" xfId="0" applyFont="1" applyBorder="1" applyAlignment="1">
      <alignment horizontal="center"/>
    </xf>
    <xf numFmtId="10" fontId="1" fillId="0" borderId="27" xfId="0" applyNumberFormat="1" applyFont="1" applyBorder="1" applyAlignment="1">
      <alignment horizontal="center"/>
    </xf>
    <xf numFmtId="164" fontId="1" fillId="0" borderId="28" xfId="0" applyNumberFormat="1" applyFont="1" applyBorder="1" applyAlignment="1">
      <alignment horizontal="center"/>
    </xf>
    <xf numFmtId="43" fontId="1" fillId="0" borderId="27" xfId="0" applyNumberFormat="1" applyFont="1" applyBorder="1" applyAlignment="1">
      <alignment horizontal="center"/>
    </xf>
    <xf numFmtId="17" fontId="1" fillId="0" borderId="28" xfId="0" applyNumberFormat="1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43" fontId="1" fillId="0" borderId="30" xfId="0" applyNumberFormat="1" applyFont="1" applyBorder="1" applyAlignment="1">
      <alignment horizontal="center"/>
    </xf>
    <xf numFmtId="43" fontId="1" fillId="0" borderId="31" xfId="0" applyNumberFormat="1" applyFont="1" applyBorder="1" applyAlignment="1">
      <alignment horizontal="center"/>
    </xf>
    <xf numFmtId="0" fontId="1" fillId="5" borderId="0" xfId="0" applyFont="1" applyFill="1"/>
    <xf numFmtId="0" fontId="7" fillId="2" borderId="4" xfId="0" applyFont="1" applyFill="1" applyBorder="1"/>
    <xf numFmtId="0" fontId="7" fillId="2" borderId="8" xfId="0" applyFont="1" applyFill="1" applyBorder="1"/>
    <xf numFmtId="0" fontId="1" fillId="6" borderId="1" xfId="0" applyFont="1" applyFill="1" applyBorder="1" applyAlignment="1">
      <alignment horizontal="center"/>
    </xf>
    <xf numFmtId="0" fontId="1" fillId="6" borderId="27" xfId="0" applyFont="1" applyFill="1" applyBorder="1" applyAlignment="1">
      <alignment horizontal="center"/>
    </xf>
    <xf numFmtId="2" fontId="1" fillId="5" borderId="0" xfId="0" applyNumberFormat="1" applyFont="1" applyFill="1" applyAlignment="1">
      <alignment horizontal="center"/>
    </xf>
    <xf numFmtId="43" fontId="0" fillId="5" borderId="0" xfId="0" applyNumberFormat="1" applyFill="1" applyAlignment="1">
      <alignment horizontal="center"/>
    </xf>
    <xf numFmtId="43" fontId="0" fillId="5" borderId="0" xfId="0" applyNumberFormat="1" applyFill="1"/>
    <xf numFmtId="0" fontId="3" fillId="0" borderId="0" xfId="0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4" fontId="0" fillId="5" borderId="0" xfId="0" applyNumberFormat="1" applyFill="1" applyAlignment="1">
      <alignment horizontal="center"/>
    </xf>
    <xf numFmtId="4" fontId="3" fillId="0" borderId="0" xfId="0" applyNumberFormat="1" applyFont="1"/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1" fillId="4" borderId="22" xfId="0" applyFont="1" applyFill="1" applyBorder="1" applyAlignment="1">
      <alignment horizontal="center"/>
    </xf>
    <xf numFmtId="0" fontId="1" fillId="4" borderId="23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0" xfId="0" applyFont="1" applyAlignment="1">
      <alignment horizontal="right"/>
    </xf>
    <xf numFmtId="0" fontId="6" fillId="5" borderId="22" xfId="0" applyFont="1" applyFill="1" applyBorder="1" applyAlignment="1">
      <alignment horizontal="center"/>
    </xf>
    <xf numFmtId="0" fontId="6" fillId="5" borderId="23" xfId="0" applyFont="1" applyFill="1" applyBorder="1" applyAlignment="1">
      <alignment horizontal="center"/>
    </xf>
    <xf numFmtId="0" fontId="6" fillId="5" borderId="24" xfId="0" applyFont="1" applyFill="1" applyBorder="1" applyAlignment="1">
      <alignment horizontal="center"/>
    </xf>
    <xf numFmtId="0" fontId="6" fillId="5" borderId="25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80"/>
  <sheetViews>
    <sheetView showGridLines="0" tabSelected="1" zoomScaleNormal="100" workbookViewId="0">
      <selection activeCell="H26" sqref="H26"/>
    </sheetView>
  </sheetViews>
  <sheetFormatPr defaultRowHeight="12.75" x14ac:dyDescent="0.2"/>
  <cols>
    <col min="1" max="1" width="39.85546875" customWidth="1"/>
    <col min="2" max="2" width="17.28515625" customWidth="1"/>
    <col min="3" max="3" width="15.7109375" bestFit="1" customWidth="1"/>
    <col min="4" max="4" width="23.140625" customWidth="1"/>
    <col min="5" max="5" width="21.5703125" customWidth="1"/>
    <col min="6" max="6" width="19.140625" customWidth="1"/>
    <col min="7" max="7" width="1.5703125" customWidth="1"/>
    <col min="8" max="8" width="9.140625" customWidth="1"/>
    <col min="9" max="9" width="14.7109375" customWidth="1"/>
    <col min="10" max="10" width="11.5703125" customWidth="1"/>
    <col min="11" max="11" width="13.28515625" bestFit="1" customWidth="1"/>
    <col min="12" max="12" width="10.85546875" customWidth="1"/>
  </cols>
  <sheetData>
    <row r="2" spans="1:12" x14ac:dyDescent="0.2">
      <c r="A2" s="25" t="s">
        <v>3</v>
      </c>
    </row>
    <row r="3" spans="1:12" x14ac:dyDescent="0.2">
      <c r="A3" s="24"/>
    </row>
    <row r="4" spans="1:12" x14ac:dyDescent="0.2">
      <c r="A4" s="25" t="s">
        <v>16</v>
      </c>
    </row>
    <row r="5" spans="1:12" x14ac:dyDescent="0.2">
      <c r="A5" s="25" t="s">
        <v>24</v>
      </c>
    </row>
    <row r="6" spans="1:12" ht="13.5" thickBot="1" x14ac:dyDescent="0.25">
      <c r="A6" s="4"/>
      <c r="C6" s="70"/>
    </row>
    <row r="7" spans="1:12" ht="14.25" thickTop="1" thickBot="1" x14ac:dyDescent="0.25">
      <c r="A7" s="47" t="s">
        <v>35</v>
      </c>
      <c r="D7" s="82"/>
      <c r="E7" s="83"/>
      <c r="H7" s="84" t="s">
        <v>28</v>
      </c>
      <c r="I7" s="85"/>
      <c r="J7" s="86"/>
      <c r="K7" s="87"/>
      <c r="L7" s="48"/>
    </row>
    <row r="8" spans="1:12" ht="14.25" thickTop="1" thickBot="1" x14ac:dyDescent="0.25">
      <c r="A8" s="4"/>
      <c r="D8" s="37"/>
      <c r="E8" s="38"/>
      <c r="G8" s="54"/>
      <c r="H8" s="90" t="s">
        <v>34</v>
      </c>
      <c r="I8" s="91"/>
      <c r="J8" s="92"/>
      <c r="K8" s="93"/>
      <c r="L8" s="49"/>
    </row>
    <row r="9" spans="1:12" x14ac:dyDescent="0.2">
      <c r="A9" s="55" t="s">
        <v>4</v>
      </c>
      <c r="C9" s="28"/>
      <c r="D9" s="94" t="s">
        <v>12</v>
      </c>
      <c r="E9" s="94"/>
      <c r="H9" s="95" t="s">
        <v>29</v>
      </c>
      <c r="I9" s="96"/>
      <c r="J9" s="73" t="s">
        <v>31</v>
      </c>
      <c r="K9" s="74" t="s">
        <v>32</v>
      </c>
      <c r="L9" s="50"/>
    </row>
    <row r="10" spans="1:12" x14ac:dyDescent="0.2">
      <c r="A10" s="79" t="s">
        <v>5</v>
      </c>
      <c r="B10" s="79"/>
      <c r="C10" s="79" t="s">
        <v>1</v>
      </c>
      <c r="D10" s="79" t="s">
        <v>17</v>
      </c>
      <c r="E10" s="79" t="s">
        <v>0</v>
      </c>
      <c r="H10" s="62" t="s">
        <v>30</v>
      </c>
      <c r="I10" s="51" t="s">
        <v>33</v>
      </c>
      <c r="J10" s="52">
        <v>6.4999999999999997E-3</v>
      </c>
      <c r="K10" s="63">
        <v>0.03</v>
      </c>
      <c r="L10" s="50"/>
    </row>
    <row r="11" spans="1:12" x14ac:dyDescent="0.2">
      <c r="A11" s="27">
        <v>44378</v>
      </c>
      <c r="B11" s="20" t="s">
        <v>11</v>
      </c>
      <c r="C11" s="3">
        <v>88778.71</v>
      </c>
      <c r="D11" s="3">
        <v>1863.58</v>
      </c>
      <c r="E11" s="3">
        <v>0</v>
      </c>
      <c r="H11" s="64">
        <f>A11</f>
        <v>44378</v>
      </c>
      <c r="I11" s="53">
        <f>C11+C18</f>
        <v>88927.540000000008</v>
      </c>
      <c r="J11" s="53">
        <f>I11*$J$10</f>
        <v>578.02900999999997</v>
      </c>
      <c r="K11" s="65">
        <f>I11*$K$10</f>
        <v>2667.8262</v>
      </c>
      <c r="L11" s="50"/>
    </row>
    <row r="12" spans="1:12" x14ac:dyDescent="0.2">
      <c r="A12" s="27">
        <v>44409</v>
      </c>
      <c r="B12" s="20" t="s">
        <v>11</v>
      </c>
      <c r="C12" s="3">
        <v>43428.41</v>
      </c>
      <c r="D12" s="3">
        <v>373.63</v>
      </c>
      <c r="E12" s="3">
        <v>0</v>
      </c>
      <c r="H12" s="66">
        <f>A12</f>
        <v>44409</v>
      </c>
      <c r="I12" s="53">
        <f>C12+C19</f>
        <v>43729.43</v>
      </c>
      <c r="J12" s="53">
        <f>I12*$J$10</f>
        <v>284.24129499999998</v>
      </c>
      <c r="K12" s="65">
        <f>I12*$K$10</f>
        <v>1311.8829000000001</v>
      </c>
      <c r="L12" s="50"/>
    </row>
    <row r="13" spans="1:12" x14ac:dyDescent="0.2">
      <c r="A13" s="27">
        <v>44440</v>
      </c>
      <c r="B13" s="20" t="s">
        <v>11</v>
      </c>
      <c r="C13" s="3">
        <v>105847.96</v>
      </c>
      <c r="D13" s="3">
        <v>6065.18</v>
      </c>
      <c r="E13" s="3">
        <v>0</v>
      </c>
      <c r="H13" s="66">
        <f>A13</f>
        <v>44440</v>
      </c>
      <c r="I13" s="53">
        <f>C13+C20</f>
        <v>106026.59000000001</v>
      </c>
      <c r="J13" s="53">
        <f>I13*$J$10</f>
        <v>689.17283500000008</v>
      </c>
      <c r="K13" s="65">
        <f>I13*$K$10</f>
        <v>3180.7977000000001</v>
      </c>
    </row>
    <row r="14" spans="1:12" ht="13.5" thickBot="1" x14ac:dyDescent="0.25">
      <c r="A14" s="1"/>
      <c r="B14" s="2"/>
      <c r="C14" s="3"/>
      <c r="D14" s="46"/>
      <c r="E14" s="3"/>
      <c r="F14" s="28"/>
      <c r="G14" s="4"/>
      <c r="H14" s="67" t="s">
        <v>25</v>
      </c>
      <c r="I14" s="68">
        <f>SUM(I11:I13)</f>
        <v>238683.56</v>
      </c>
      <c r="J14" s="68">
        <f t="shared" ref="J14:K14" si="0">SUM(J11:J13)</f>
        <v>1551.4431400000001</v>
      </c>
      <c r="K14" s="69">
        <f t="shared" si="0"/>
        <v>7160.5068000000001</v>
      </c>
    </row>
    <row r="15" spans="1:12" ht="20.100000000000001" customHeight="1" thickTop="1" x14ac:dyDescent="0.2">
      <c r="A15" s="88" t="s">
        <v>6</v>
      </c>
      <c r="B15" s="88"/>
      <c r="C15" s="7">
        <f>SUM(C11:C14)</f>
        <v>238055.08000000002</v>
      </c>
      <c r="D15" s="7">
        <f>SUM(D11:D14)</f>
        <v>8302.39</v>
      </c>
      <c r="E15" s="7">
        <f>SUM(E11:E14)</f>
        <v>0</v>
      </c>
    </row>
    <row r="16" spans="1:12" x14ac:dyDescent="0.2">
      <c r="B16" s="6"/>
      <c r="C16" s="28"/>
      <c r="K16" s="57"/>
      <c r="L16" s="57"/>
    </row>
    <row r="17" spans="1:12" ht="13.5" thickBot="1" x14ac:dyDescent="0.25">
      <c r="A17" s="89" t="s">
        <v>26</v>
      </c>
      <c r="B17" s="89"/>
      <c r="C17" s="28"/>
      <c r="K17" s="57"/>
      <c r="L17" s="57"/>
    </row>
    <row r="18" spans="1:12" x14ac:dyDescent="0.2">
      <c r="B18" s="44">
        <f>A11</f>
        <v>44378</v>
      </c>
      <c r="C18" s="41">
        <v>148.83000000000001</v>
      </c>
      <c r="E18" s="43"/>
      <c r="K18" s="57"/>
      <c r="L18" s="57"/>
    </row>
    <row r="19" spans="1:12" x14ac:dyDescent="0.2">
      <c r="B19" s="45">
        <f>A12</f>
        <v>44409</v>
      </c>
      <c r="C19" s="56">
        <v>301.02</v>
      </c>
      <c r="K19" s="57"/>
      <c r="L19" s="57"/>
    </row>
    <row r="20" spans="1:12" x14ac:dyDescent="0.2">
      <c r="B20" s="45">
        <f>A13</f>
        <v>44440</v>
      </c>
      <c r="C20" s="42">
        <v>178.63</v>
      </c>
      <c r="K20" s="57"/>
      <c r="L20" s="57"/>
    </row>
    <row r="21" spans="1:12" ht="13.5" thickBot="1" x14ac:dyDescent="0.25">
      <c r="B21" s="39" t="s">
        <v>25</v>
      </c>
      <c r="C21" s="40">
        <f>SUM(C18:C20)</f>
        <v>628.48</v>
      </c>
      <c r="K21" s="57"/>
      <c r="L21" s="57"/>
    </row>
    <row r="22" spans="1:12" x14ac:dyDescent="0.2">
      <c r="B22" s="6"/>
    </row>
    <row r="23" spans="1:12" x14ac:dyDescent="0.2">
      <c r="A23" s="16" t="s">
        <v>7</v>
      </c>
      <c r="B23" s="17"/>
      <c r="C23" s="14"/>
      <c r="D23" s="16" t="s">
        <v>10</v>
      </c>
      <c r="E23" s="18"/>
    </row>
    <row r="24" spans="1:12" x14ac:dyDescent="0.2">
      <c r="A24" s="8"/>
      <c r="B24" s="9"/>
      <c r="C24" s="13"/>
      <c r="D24" s="8"/>
      <c r="E24" s="12"/>
    </row>
    <row r="25" spans="1:12" x14ac:dyDescent="0.2">
      <c r="A25" s="8" t="s">
        <v>2</v>
      </c>
      <c r="B25" s="10">
        <f>C15</f>
        <v>238055.08000000002</v>
      </c>
      <c r="C25" s="13"/>
      <c r="D25" s="8" t="s">
        <v>2</v>
      </c>
      <c r="E25" s="10">
        <f>B25</f>
        <v>238055.08000000002</v>
      </c>
    </row>
    <row r="26" spans="1:12" x14ac:dyDescent="0.2">
      <c r="A26" s="8"/>
      <c r="B26" s="11"/>
      <c r="C26" s="13"/>
      <c r="D26" s="8"/>
      <c r="E26" s="11"/>
    </row>
    <row r="27" spans="1:12" x14ac:dyDescent="0.2">
      <c r="A27" s="21" t="s">
        <v>18</v>
      </c>
      <c r="B27" s="11">
        <f>B25*32%</f>
        <v>76177.625600000014</v>
      </c>
      <c r="C27" s="13"/>
      <c r="D27" s="21" t="s">
        <v>13</v>
      </c>
      <c r="E27" s="11">
        <f>E25*32%</f>
        <v>76177.625600000014</v>
      </c>
    </row>
    <row r="28" spans="1:12" x14ac:dyDescent="0.2">
      <c r="A28" s="8"/>
      <c r="B28" s="11"/>
      <c r="C28" s="13"/>
      <c r="D28" s="8"/>
      <c r="E28" s="11"/>
    </row>
    <row r="29" spans="1:12" x14ac:dyDescent="0.2">
      <c r="A29" s="8" t="s">
        <v>19</v>
      </c>
      <c r="B29" s="11">
        <f>C21</f>
        <v>628.48</v>
      </c>
      <c r="C29" s="13"/>
      <c r="D29" s="8" t="s">
        <v>19</v>
      </c>
      <c r="E29" s="11">
        <f>B29</f>
        <v>628.48</v>
      </c>
      <c r="F29" s="28"/>
      <c r="G29" s="28"/>
      <c r="H29" s="57"/>
      <c r="I29" s="58"/>
      <c r="J29" s="58"/>
      <c r="K29" s="61"/>
      <c r="L29" s="58"/>
    </row>
    <row r="30" spans="1:12" x14ac:dyDescent="0.2">
      <c r="A30" s="8"/>
      <c r="B30" s="11"/>
      <c r="C30" s="13"/>
      <c r="D30" s="8"/>
      <c r="E30" s="11"/>
      <c r="H30" s="57"/>
      <c r="I30" s="58"/>
      <c r="J30" s="58"/>
      <c r="K30" s="58"/>
      <c r="L30" s="80"/>
    </row>
    <row r="31" spans="1:12" x14ac:dyDescent="0.2">
      <c r="A31" s="8" t="s">
        <v>20</v>
      </c>
      <c r="B31" s="11">
        <v>0</v>
      </c>
      <c r="C31" s="13"/>
      <c r="D31" s="8" t="s">
        <v>20</v>
      </c>
      <c r="E31" s="11">
        <v>0</v>
      </c>
      <c r="H31" s="57"/>
      <c r="I31" s="76"/>
      <c r="J31" s="58"/>
      <c r="K31" s="60"/>
      <c r="L31" s="58"/>
    </row>
    <row r="32" spans="1:12" x14ac:dyDescent="0.2">
      <c r="A32" s="8"/>
      <c r="B32" s="11"/>
      <c r="C32" s="13"/>
      <c r="D32" s="8"/>
      <c r="E32" s="11"/>
      <c r="H32" s="57"/>
      <c r="I32" s="76"/>
      <c r="J32" s="58"/>
      <c r="K32" s="60"/>
      <c r="L32" s="58"/>
    </row>
    <row r="33" spans="1:12" x14ac:dyDescent="0.2">
      <c r="A33" s="8" t="s">
        <v>21</v>
      </c>
      <c r="B33" s="11">
        <f>SUM(B27:B32)</f>
        <v>76806.10560000001</v>
      </c>
      <c r="C33" s="13"/>
      <c r="D33" s="8" t="s">
        <v>22</v>
      </c>
      <c r="E33" s="11">
        <f>SUM(E27:E32)</f>
        <v>76806.10560000001</v>
      </c>
      <c r="H33" s="57"/>
      <c r="I33" s="76"/>
      <c r="J33" s="58"/>
      <c r="K33" s="60"/>
      <c r="L33" s="58"/>
    </row>
    <row r="34" spans="1:12" x14ac:dyDescent="0.2">
      <c r="A34" s="8"/>
      <c r="B34" s="11"/>
      <c r="C34" s="13"/>
      <c r="D34" s="8"/>
      <c r="E34" s="11"/>
      <c r="H34" s="57"/>
      <c r="I34" s="76"/>
      <c r="J34" s="58"/>
      <c r="K34" s="60"/>
      <c r="L34" s="58"/>
    </row>
    <row r="35" spans="1:12" x14ac:dyDescent="0.2">
      <c r="A35" s="21" t="s">
        <v>8</v>
      </c>
      <c r="B35" s="11">
        <f>B33*15%</f>
        <v>11520.915840000001</v>
      </c>
      <c r="C35" s="13"/>
      <c r="D35" s="21" t="s">
        <v>8</v>
      </c>
      <c r="E35" s="11">
        <f>E33*9%</f>
        <v>6912.5495040000005</v>
      </c>
      <c r="H35" s="57"/>
      <c r="I35" s="76"/>
      <c r="J35" s="58"/>
      <c r="K35" s="60"/>
      <c r="L35" s="58"/>
    </row>
    <row r="36" spans="1:12" x14ac:dyDescent="0.2">
      <c r="A36" s="8"/>
      <c r="B36" s="11"/>
      <c r="C36" s="13"/>
      <c r="D36" s="8"/>
      <c r="E36" s="11"/>
      <c r="I36" s="76"/>
      <c r="K36" s="60"/>
      <c r="L36" s="58"/>
    </row>
    <row r="37" spans="1:12" x14ac:dyDescent="0.2">
      <c r="A37" s="21" t="s">
        <v>14</v>
      </c>
      <c r="B37" s="11">
        <f>(B33-60000)</f>
        <v>16806.10560000001</v>
      </c>
      <c r="C37" s="13"/>
      <c r="D37" s="8"/>
      <c r="E37" s="11"/>
      <c r="H37" s="57"/>
      <c r="I37" s="76"/>
      <c r="J37" s="58"/>
      <c r="K37" s="58"/>
      <c r="L37" s="59"/>
    </row>
    <row r="38" spans="1:12" x14ac:dyDescent="0.2">
      <c r="A38" s="8"/>
      <c r="B38" s="11"/>
      <c r="C38" s="13"/>
      <c r="D38" s="8"/>
      <c r="E38" s="11"/>
      <c r="H38" s="57"/>
      <c r="I38" s="76"/>
      <c r="J38" s="58"/>
      <c r="K38" s="58"/>
      <c r="L38" s="58"/>
    </row>
    <row r="39" spans="1:12" x14ac:dyDescent="0.2">
      <c r="A39" s="21" t="s">
        <v>15</v>
      </c>
      <c r="B39" s="11">
        <f>B37*10%</f>
        <v>1680.610560000001</v>
      </c>
      <c r="C39" s="13"/>
      <c r="D39" s="8"/>
      <c r="E39" s="11"/>
      <c r="H39" s="57"/>
      <c r="I39" s="76"/>
      <c r="J39" s="58"/>
      <c r="K39" s="58"/>
      <c r="L39" s="59"/>
    </row>
    <row r="40" spans="1:12" x14ac:dyDescent="0.2">
      <c r="A40" s="8"/>
      <c r="B40" s="11"/>
      <c r="C40" s="13"/>
      <c r="D40" s="8"/>
      <c r="E40" s="11"/>
      <c r="H40" s="57"/>
      <c r="I40" s="76"/>
      <c r="J40" s="59"/>
      <c r="K40" s="58"/>
      <c r="L40" s="58"/>
    </row>
    <row r="41" spans="1:12" x14ac:dyDescent="0.2">
      <c r="A41" s="8" t="s">
        <v>8</v>
      </c>
      <c r="B41" s="11">
        <f>B35+B39</f>
        <v>13201.526400000002</v>
      </c>
      <c r="C41" s="13"/>
      <c r="D41" s="8"/>
      <c r="E41" s="11"/>
      <c r="H41" s="57"/>
      <c r="I41" s="76"/>
      <c r="J41" s="58"/>
      <c r="K41" s="58"/>
      <c r="L41" s="59"/>
    </row>
    <row r="42" spans="1:12" x14ac:dyDescent="0.2">
      <c r="A42" s="8"/>
      <c r="B42" s="11"/>
      <c r="C42" s="13"/>
      <c r="D42" s="8"/>
      <c r="E42" s="11"/>
      <c r="H42" s="57"/>
      <c r="I42" s="77"/>
      <c r="J42" s="57"/>
      <c r="K42" s="58"/>
      <c r="L42" s="58"/>
    </row>
    <row r="43" spans="1:12" x14ac:dyDescent="0.2">
      <c r="A43" s="8" t="s">
        <v>9</v>
      </c>
      <c r="B43" s="11">
        <f>-D15</f>
        <v>-8302.39</v>
      </c>
      <c r="C43" s="13"/>
      <c r="D43" s="8"/>
      <c r="E43" s="11"/>
      <c r="I43" s="50"/>
      <c r="K43" s="58"/>
      <c r="L43" s="58"/>
    </row>
    <row r="44" spans="1:12" x14ac:dyDescent="0.2">
      <c r="A44" s="8"/>
      <c r="B44" s="11"/>
      <c r="C44" s="13"/>
      <c r="D44" s="8"/>
      <c r="E44" s="11"/>
      <c r="H44" s="57"/>
      <c r="I44" s="58"/>
      <c r="J44" s="58"/>
      <c r="K44" s="58"/>
      <c r="L44" s="75"/>
    </row>
    <row r="45" spans="1:12" ht="13.5" thickBot="1" x14ac:dyDescent="0.25">
      <c r="A45" s="72" t="s">
        <v>23</v>
      </c>
      <c r="B45" s="29">
        <f>B41+B43</f>
        <v>4899.1364000000031</v>
      </c>
      <c r="C45" s="15"/>
      <c r="D45" s="71" t="s">
        <v>27</v>
      </c>
      <c r="E45" s="19">
        <f>E35</f>
        <v>6912.5495040000005</v>
      </c>
      <c r="I45" s="50"/>
    </row>
    <row r="46" spans="1:12" ht="13.5" thickBot="1" x14ac:dyDescent="0.25">
      <c r="A46" s="32"/>
      <c r="B46" s="31"/>
      <c r="E46" s="30"/>
      <c r="I46" s="50"/>
    </row>
    <row r="47" spans="1:12" x14ac:dyDescent="0.2">
      <c r="A47" s="33"/>
      <c r="B47" s="35"/>
      <c r="I47" s="50"/>
    </row>
    <row r="48" spans="1:12" ht="13.5" thickBot="1" x14ac:dyDescent="0.25">
      <c r="A48" s="34"/>
      <c r="B48" s="36"/>
      <c r="D48" s="22"/>
      <c r="E48" s="5"/>
      <c r="I48" s="50"/>
    </row>
    <row r="49" spans="1:9" x14ac:dyDescent="0.2">
      <c r="B49" s="5"/>
      <c r="E49" s="5"/>
      <c r="I49" s="50"/>
    </row>
    <row r="50" spans="1:9" x14ac:dyDescent="0.2">
      <c r="A50" s="23"/>
      <c r="B50" s="5"/>
      <c r="D50" s="50"/>
      <c r="E50" s="5"/>
      <c r="I50" s="50"/>
    </row>
    <row r="51" spans="1:9" x14ac:dyDescent="0.2">
      <c r="A51" s="23"/>
      <c r="B51" s="5"/>
      <c r="D51" s="23"/>
      <c r="E51" s="5"/>
    </row>
    <row r="52" spans="1:9" x14ac:dyDescent="0.2">
      <c r="B52" s="5"/>
      <c r="C52" s="5"/>
    </row>
    <row r="53" spans="1:9" x14ac:dyDescent="0.2">
      <c r="A53" s="4"/>
      <c r="B53" s="26"/>
      <c r="D53" s="4"/>
      <c r="E53" s="4"/>
    </row>
    <row r="54" spans="1:9" x14ac:dyDescent="0.2">
      <c r="B54" s="5"/>
    </row>
    <row r="55" spans="1:9" x14ac:dyDescent="0.2">
      <c r="A55" s="78"/>
      <c r="B55" s="5"/>
    </row>
    <row r="56" spans="1:9" x14ac:dyDescent="0.2">
      <c r="A56" s="78"/>
      <c r="B56" s="81"/>
    </row>
    <row r="57" spans="1:9" x14ac:dyDescent="0.2">
      <c r="A57" s="78"/>
      <c r="B57" s="5"/>
    </row>
    <row r="58" spans="1:9" x14ac:dyDescent="0.2">
      <c r="B58" s="5"/>
    </row>
    <row r="59" spans="1:9" x14ac:dyDescent="0.2">
      <c r="A59" s="78"/>
      <c r="B59" s="5"/>
    </row>
    <row r="60" spans="1:9" x14ac:dyDescent="0.2">
      <c r="B60" s="5"/>
    </row>
    <row r="61" spans="1:9" x14ac:dyDescent="0.2">
      <c r="B61" s="5"/>
    </row>
    <row r="62" spans="1:9" x14ac:dyDescent="0.2">
      <c r="B62" s="5"/>
    </row>
    <row r="63" spans="1:9" x14ac:dyDescent="0.2">
      <c r="B63" s="5"/>
    </row>
    <row r="64" spans="1:9" x14ac:dyDescent="0.2">
      <c r="B64" s="5"/>
    </row>
    <row r="65" spans="2:2" x14ac:dyDescent="0.2">
      <c r="B65" s="5"/>
    </row>
    <row r="66" spans="2:2" x14ac:dyDescent="0.2">
      <c r="B66" s="5"/>
    </row>
    <row r="67" spans="2:2" x14ac:dyDescent="0.2">
      <c r="B67" s="5"/>
    </row>
    <row r="68" spans="2:2" x14ac:dyDescent="0.2">
      <c r="B68" s="5"/>
    </row>
    <row r="69" spans="2:2" x14ac:dyDescent="0.2">
      <c r="B69" s="5"/>
    </row>
    <row r="70" spans="2:2" x14ac:dyDescent="0.2">
      <c r="B70" s="5"/>
    </row>
    <row r="71" spans="2:2" x14ac:dyDescent="0.2">
      <c r="B71" s="5"/>
    </row>
    <row r="72" spans="2:2" x14ac:dyDescent="0.2">
      <c r="B72" s="5"/>
    </row>
    <row r="73" spans="2:2" x14ac:dyDescent="0.2">
      <c r="B73" s="5"/>
    </row>
    <row r="74" spans="2:2" x14ac:dyDescent="0.2">
      <c r="B74" s="5"/>
    </row>
    <row r="75" spans="2:2" x14ac:dyDescent="0.2">
      <c r="B75" s="5"/>
    </row>
    <row r="76" spans="2:2" x14ac:dyDescent="0.2">
      <c r="B76" s="5"/>
    </row>
    <row r="77" spans="2:2" x14ac:dyDescent="0.2">
      <c r="B77" s="5"/>
    </row>
    <row r="78" spans="2:2" x14ac:dyDescent="0.2">
      <c r="B78" s="5"/>
    </row>
    <row r="79" spans="2:2" x14ac:dyDescent="0.2">
      <c r="B79" s="5"/>
    </row>
    <row r="80" spans="2:2" x14ac:dyDescent="0.2">
      <c r="B80" s="5"/>
    </row>
  </sheetData>
  <mergeCells count="7">
    <mergeCell ref="D7:E7"/>
    <mergeCell ref="H7:K7"/>
    <mergeCell ref="A15:B15"/>
    <mergeCell ref="A17:B17"/>
    <mergeCell ref="H8:K8"/>
    <mergeCell ref="D9:E9"/>
    <mergeCell ref="H9:I9"/>
  </mergeCells>
  <pageMargins left="0.43307086614173229" right="0.35433070866141736" top="0.98425196850393704" bottom="0.98425196850393704" header="0.51181102362204722" footer="0.51181102362204722"/>
  <pageSetup scale="7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Ap IRPJ e CSLL Trim </vt:lpstr>
      <vt:lpstr>'Ap IRPJ e CSLL Trim '!Area_de_impressao</vt:lpstr>
    </vt:vector>
  </TitlesOfParts>
  <Company>EPT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EPT</dc:creator>
  <cp:lastModifiedBy>User</cp:lastModifiedBy>
  <cp:lastPrinted>2021-07-23T16:47:56Z</cp:lastPrinted>
  <dcterms:created xsi:type="dcterms:W3CDTF">2004-12-14T11:25:46Z</dcterms:created>
  <dcterms:modified xsi:type="dcterms:W3CDTF">2021-10-25T19:14:27Z</dcterms:modified>
</cp:coreProperties>
</file>