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WONDERFUL 03_2021\"/>
    </mc:Choice>
  </mc:AlternateContent>
  <bookViews>
    <workbookView xWindow="0" yWindow="0" windowWidth="23040" windowHeight="9384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" i="1" l="1"/>
  <c r="R3" i="1"/>
  <c r="T20" i="1"/>
  <c r="T21" i="1" s="1"/>
  <c r="P3" i="1" l="1"/>
  <c r="N3" i="1"/>
  <c r="I3" i="1"/>
  <c r="Q3" i="1" l="1"/>
  <c r="T3" i="1" s="1"/>
</calcChain>
</file>

<file path=xl/sharedStrings.xml><?xml version="1.0" encoding="utf-8"?>
<sst xmlns="http://schemas.openxmlformats.org/spreadsheetml/2006/main" count="28" uniqueCount="28">
  <si>
    <t xml:space="preserve">MUTUÁRIA </t>
  </si>
  <si>
    <t xml:space="preserve">MUTUANTE </t>
  </si>
  <si>
    <t xml:space="preserve">DATA INICIAL </t>
  </si>
  <si>
    <t xml:space="preserve">DATA FINAL </t>
  </si>
  <si>
    <t xml:space="preserve">TAXAS DO CONTRATO </t>
  </si>
  <si>
    <t xml:space="preserve">VALOR DO CONTRATO </t>
  </si>
  <si>
    <t xml:space="preserve">TOTAL EM DIAS </t>
  </si>
  <si>
    <t xml:space="preserve">IOF </t>
  </si>
  <si>
    <t>47.171.025/0001-11</t>
  </si>
  <si>
    <t xml:space="preserve">SM01 EDIFICIO VIRGINIA SPE SA </t>
  </si>
  <si>
    <t>CONSTRUTORA CARMO COURI LTDA</t>
  </si>
  <si>
    <t>18.288.407/0001-21</t>
  </si>
  <si>
    <t>CDI</t>
  </si>
  <si>
    <t>0,5% a.m</t>
  </si>
  <si>
    <t xml:space="preserve">CDI DO PÉRIODO </t>
  </si>
  <si>
    <t>TAXA DE JUROS</t>
  </si>
  <si>
    <t>STATUS</t>
  </si>
  <si>
    <t xml:space="preserve">VENCIMENTO </t>
  </si>
  <si>
    <t>IOF</t>
  </si>
  <si>
    <t xml:space="preserve">CÁLCULOS DE MÚTUO </t>
  </si>
  <si>
    <t xml:space="preserve">VALOR TOTAL À PAGAR </t>
  </si>
  <si>
    <t>PAGO</t>
  </si>
  <si>
    <t>Valor Concedido</t>
  </si>
  <si>
    <t>Prazo do Contrato</t>
  </si>
  <si>
    <t>Aliquota do IOF</t>
  </si>
  <si>
    <t>IOF Devido</t>
  </si>
  <si>
    <t>Calculo do IOF</t>
  </si>
  <si>
    <t>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</si>
</sst>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%"/>
    <numFmt numFmtId="165" formatCode="0.000000%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i/>
      <u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44" fontId="0" fillId="0" borderId="0" xfId="1" applyFont="1"/>
    <xf numFmtId="44" fontId="2" fillId="2" borderId="3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44" fontId="0" fillId="0" borderId="2" xfId="1" applyFont="1" applyBorder="1"/>
    <xf numFmtId="0" fontId="4" fillId="0" borderId="4" xfId="0" applyFont="1" applyBorder="1"/>
    <xf numFmtId="44" fontId="5" fillId="0" borderId="4" xfId="1" applyFont="1" applyBorder="1"/>
    <xf numFmtId="44" fontId="4" fillId="0" borderId="4" xfId="1" applyFont="1" applyBorder="1"/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5" fontId="4" fillId="0" borderId="4" xfId="0" applyNumberFormat="1" applyFont="1" applyBorder="1"/>
    <xf numFmtId="164" fontId="4" fillId="0" borderId="4" xfId="0" applyNumberFormat="1" applyFont="1" applyBorder="1"/>
    <xf numFmtId="44" fontId="4" fillId="0" borderId="8" xfId="1" applyFont="1" applyBorder="1"/>
    <xf numFmtId="14" fontId="4" fillId="0" borderId="4" xfId="0" applyNumberFormat="1" applyFont="1" applyBorder="1"/>
    <xf numFmtId="0" fontId="4" fillId="0" borderId="0" xfId="0" applyFont="1"/>
    <xf numFmtId="0" fontId="2" fillId="2" borderId="5" xfId="0" applyFont="1" applyFill="1" applyBorder="1" applyAlignment="1">
      <alignment horizontal="center" vertical="center" wrapText="1"/>
    </xf>
    <xf numFmtId="14" fontId="4" fillId="0" borderId="4" xfId="1" applyNumberFormat="1" applyFont="1" applyBorder="1" applyAlignment="1">
      <alignment horizontal="center"/>
    </xf>
    <xf numFmtId="0" fontId="0" fillId="0" borderId="12" xfId="0" applyBorder="1"/>
    <xf numFmtId="0" fontId="0" fillId="0" borderId="0" xfId="0" applyBorder="1"/>
    <xf numFmtId="43" fontId="0" fillId="0" borderId="13" xfId="2" applyFont="1" applyBorder="1"/>
    <xf numFmtId="0" fontId="0" fillId="0" borderId="13" xfId="0" applyBorder="1"/>
    <xf numFmtId="10" fontId="0" fillId="0" borderId="13" xfId="3" applyNumberFormat="1" applyFont="1" applyBorder="1"/>
    <xf numFmtId="0" fontId="0" fillId="0" borderId="14" xfId="0" applyBorder="1"/>
    <xf numFmtId="0" fontId="0" fillId="0" borderId="15" xfId="0" applyBorder="1"/>
    <xf numFmtId="43" fontId="0" fillId="0" borderId="16" xfId="2" applyFont="1" applyBorder="1"/>
    <xf numFmtId="10" fontId="4" fillId="0" borderId="4" xfId="0" applyNumberFormat="1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">
    <cellStyle name="Moeda" xfId="1" builtinId="4"/>
    <cellStyle name="Normal" xfId="0" builtinId="0"/>
    <cellStyle name="Porcentagem" xfId="3" builtinId="5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abSelected="1" topLeftCell="F1" workbookViewId="0">
      <selection activeCell="K18" sqref="K18"/>
    </sheetView>
  </sheetViews>
  <sheetFormatPr defaultRowHeight="13.8"/>
  <cols>
    <col min="1" max="1" width="27.19921875" bestFit="1" customWidth="1"/>
    <col min="2" max="2" width="19" bestFit="1" customWidth="1"/>
    <col min="3" max="3" width="30.796875" bestFit="1" customWidth="1"/>
    <col min="4" max="4" width="19" bestFit="1" customWidth="1"/>
    <col min="5" max="5" width="19.59765625" style="5" customWidth="1"/>
    <col min="6" max="6" width="12.59765625" style="5" customWidth="1"/>
    <col min="7" max="7" width="12.19921875" style="1" bestFit="1" customWidth="1"/>
    <col min="8" max="8" width="12.69921875" style="1" customWidth="1"/>
    <col min="9" max="9" width="15.296875" style="1" bestFit="1" customWidth="1"/>
    <col min="10" max="11" width="10.3984375" style="1" customWidth="1"/>
    <col min="12" max="12" width="8.59765625" style="1" bestFit="1" customWidth="1"/>
    <col min="13" max="13" width="10.59765625" customWidth="1"/>
    <col min="14" max="14" width="11.8984375" customWidth="1"/>
    <col min="16" max="16" width="10.296875" bestFit="1" customWidth="1"/>
    <col min="17" max="17" width="11.8984375" bestFit="1" customWidth="1"/>
    <col min="19" max="19" width="11" bestFit="1" customWidth="1"/>
    <col min="20" max="20" width="14.8984375" bestFit="1" customWidth="1"/>
    <col min="22" max="22" width="10.296875" bestFit="1" customWidth="1"/>
  </cols>
  <sheetData>
    <row r="1" spans="1:22" ht="24" customHeight="1" thickBot="1">
      <c r="A1" s="34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6"/>
    </row>
    <row r="2" spans="1:22" s="8" customFormat="1" ht="40.799999999999997" customHeight="1" thickBot="1">
      <c r="A2" s="37" t="s">
        <v>0</v>
      </c>
      <c r="B2" s="38"/>
      <c r="C2" s="37" t="s">
        <v>1</v>
      </c>
      <c r="D2" s="38"/>
      <c r="E2" s="6" t="s">
        <v>5</v>
      </c>
      <c r="F2" s="6" t="s">
        <v>17</v>
      </c>
      <c r="G2" s="7" t="s">
        <v>2</v>
      </c>
      <c r="H2" s="7" t="s">
        <v>3</v>
      </c>
      <c r="I2" s="7" t="s">
        <v>6</v>
      </c>
      <c r="J2" s="37" t="s">
        <v>4</v>
      </c>
      <c r="K2" s="39"/>
      <c r="L2" s="38"/>
      <c r="M2" s="37" t="s">
        <v>14</v>
      </c>
      <c r="N2" s="38"/>
      <c r="O2" s="37" t="s">
        <v>15</v>
      </c>
      <c r="P2" s="39"/>
      <c r="Q2" s="38"/>
      <c r="R2" s="37" t="s">
        <v>7</v>
      </c>
      <c r="S2" s="38"/>
      <c r="T2" s="20" t="s">
        <v>20</v>
      </c>
      <c r="U2" s="40" t="s">
        <v>16</v>
      </c>
      <c r="V2" s="41"/>
    </row>
    <row r="3" spans="1:22" s="19" customFormat="1" ht="13.2">
      <c r="A3" s="10" t="s">
        <v>9</v>
      </c>
      <c r="B3" s="11" t="s">
        <v>8</v>
      </c>
      <c r="C3" s="10" t="s">
        <v>10</v>
      </c>
      <c r="D3" s="12" t="s">
        <v>11</v>
      </c>
      <c r="E3" s="12">
        <v>1000000</v>
      </c>
      <c r="F3" s="21">
        <v>45661</v>
      </c>
      <c r="G3" s="13">
        <v>45631</v>
      </c>
      <c r="H3" s="13">
        <v>45649</v>
      </c>
      <c r="I3" s="14">
        <f>_xlfn.DAYS(H3,G3)</f>
        <v>18</v>
      </c>
      <c r="J3" s="14" t="s">
        <v>12</v>
      </c>
      <c r="K3" s="14" t="s">
        <v>13</v>
      </c>
      <c r="L3" s="14" t="s">
        <v>18</v>
      </c>
      <c r="M3" s="15">
        <v>5.2965699999999996E-3</v>
      </c>
      <c r="N3" s="12">
        <f>E3*M3</f>
        <v>5296.57</v>
      </c>
      <c r="O3" s="16">
        <v>1.6000000000000001E-4</v>
      </c>
      <c r="P3" s="12">
        <f>E3*O3</f>
        <v>160</v>
      </c>
      <c r="Q3" s="12">
        <f>P3*I3</f>
        <v>2880</v>
      </c>
      <c r="R3" s="30">
        <f>T20</f>
        <v>4.5380000000000004E-3</v>
      </c>
      <c r="S3" s="12">
        <f>E3*R3</f>
        <v>4538</v>
      </c>
      <c r="T3" s="17">
        <f>SUM(E3,N3,Q3,S3)</f>
        <v>1012714.57</v>
      </c>
      <c r="U3" s="14" t="s">
        <v>21</v>
      </c>
      <c r="V3" s="18">
        <v>45649</v>
      </c>
    </row>
    <row r="4" spans="1:22">
      <c r="A4" s="3"/>
      <c r="B4" s="3"/>
      <c r="C4" s="3"/>
      <c r="D4" s="4"/>
      <c r="E4" s="4"/>
      <c r="F4" s="4"/>
      <c r="G4" s="2"/>
      <c r="H4" s="2"/>
      <c r="I4" s="2"/>
      <c r="J4" s="2"/>
      <c r="K4" s="2"/>
      <c r="L4" s="2"/>
      <c r="M4" s="3"/>
      <c r="N4" s="4"/>
      <c r="O4" s="3"/>
      <c r="P4" s="4"/>
      <c r="Q4" s="4"/>
      <c r="R4" s="3"/>
      <c r="S4" s="4"/>
      <c r="T4" s="9"/>
      <c r="U4" s="2"/>
      <c r="V4" s="3"/>
    </row>
    <row r="5" spans="1:22">
      <c r="A5" s="3"/>
      <c r="B5" s="3"/>
      <c r="C5" s="3"/>
      <c r="D5" s="4"/>
      <c r="E5" s="4"/>
      <c r="F5" s="4"/>
      <c r="G5" s="2"/>
      <c r="H5" s="2"/>
      <c r="I5" s="2"/>
      <c r="J5" s="2"/>
      <c r="K5" s="2"/>
      <c r="L5" s="2"/>
      <c r="M5" s="3"/>
      <c r="N5" s="4"/>
      <c r="O5" s="3"/>
      <c r="P5" s="4"/>
      <c r="Q5" s="4"/>
      <c r="R5" s="3"/>
      <c r="S5" s="4"/>
      <c r="T5" s="9"/>
      <c r="U5" s="2"/>
      <c r="V5" s="3"/>
    </row>
    <row r="6" spans="1:22">
      <c r="A6" s="3"/>
      <c r="B6" s="3"/>
      <c r="C6" s="3"/>
      <c r="D6" s="4"/>
      <c r="E6" s="4"/>
      <c r="F6" s="4"/>
      <c r="G6" s="2"/>
      <c r="H6" s="2"/>
      <c r="I6" s="2"/>
      <c r="J6" s="2"/>
      <c r="K6" s="2"/>
      <c r="L6" s="2"/>
      <c r="M6" s="3"/>
      <c r="N6" s="4"/>
      <c r="O6" s="3"/>
      <c r="P6" s="4"/>
      <c r="Q6" s="4"/>
      <c r="R6" s="3"/>
      <c r="S6" s="4"/>
      <c r="T6" s="9"/>
      <c r="U6" s="2"/>
      <c r="V6" s="3"/>
    </row>
    <row r="7" spans="1:22">
      <c r="A7" s="3"/>
      <c r="B7" s="3"/>
      <c r="C7" s="3"/>
      <c r="D7" s="4"/>
      <c r="E7" s="4"/>
      <c r="F7" s="4"/>
      <c r="G7" s="2"/>
      <c r="H7" s="2"/>
      <c r="I7" s="2"/>
      <c r="J7" s="2"/>
      <c r="K7" s="2"/>
      <c r="L7" s="2"/>
      <c r="M7" s="3"/>
      <c r="N7" s="4"/>
      <c r="O7" s="3"/>
      <c r="P7" s="4"/>
      <c r="Q7" s="4"/>
      <c r="R7" s="3"/>
      <c r="S7" s="4"/>
      <c r="T7" s="9"/>
      <c r="U7" s="2"/>
      <c r="V7" s="3"/>
    </row>
    <row r="8" spans="1:22">
      <c r="A8" s="3"/>
      <c r="B8" s="3"/>
      <c r="C8" s="3"/>
      <c r="D8" s="4"/>
      <c r="E8" s="4"/>
      <c r="F8" s="4"/>
      <c r="G8" s="2"/>
      <c r="H8" s="2"/>
      <c r="I8" s="2"/>
      <c r="J8" s="2"/>
      <c r="K8" s="2"/>
      <c r="L8" s="2"/>
      <c r="M8" s="3"/>
      <c r="N8" s="4"/>
      <c r="O8" s="3"/>
      <c r="P8" s="4"/>
      <c r="Q8" s="4"/>
      <c r="R8" s="3"/>
      <c r="S8" s="4"/>
      <c r="T8" s="9"/>
      <c r="U8" s="2"/>
      <c r="V8" s="3"/>
    </row>
    <row r="9" spans="1:22">
      <c r="A9" s="3"/>
      <c r="B9" s="3"/>
      <c r="C9" s="3"/>
      <c r="D9" s="4"/>
      <c r="E9" s="4"/>
      <c r="F9" s="4"/>
      <c r="G9" s="2"/>
      <c r="H9" s="2"/>
      <c r="I9" s="2"/>
      <c r="J9" s="2"/>
      <c r="K9" s="2"/>
      <c r="L9" s="2"/>
      <c r="M9" s="3"/>
      <c r="N9" s="4"/>
      <c r="O9" s="3"/>
      <c r="P9" s="4"/>
      <c r="Q9" s="4"/>
      <c r="R9" s="3"/>
      <c r="S9" s="4"/>
      <c r="T9" s="9"/>
      <c r="U9" s="2"/>
      <c r="V9" s="3"/>
    </row>
    <row r="10" spans="1:22">
      <c r="A10" s="3"/>
      <c r="B10" s="3"/>
      <c r="C10" s="3"/>
      <c r="D10" s="4"/>
      <c r="E10" s="4"/>
      <c r="F10" s="4"/>
      <c r="G10" s="2"/>
      <c r="H10" s="2"/>
      <c r="I10" s="2"/>
      <c r="J10" s="2"/>
      <c r="K10" s="2"/>
      <c r="L10" s="2"/>
      <c r="M10" s="3"/>
      <c r="N10" s="4"/>
      <c r="O10" s="3"/>
      <c r="P10" s="4"/>
      <c r="Q10" s="4"/>
      <c r="R10" s="3"/>
      <c r="S10" s="4"/>
      <c r="T10" s="9"/>
      <c r="U10" s="2"/>
      <c r="V10" s="3"/>
    </row>
    <row r="11" spans="1:22">
      <c r="A11" s="3"/>
      <c r="B11" s="3"/>
      <c r="C11" s="3"/>
      <c r="D11" s="4"/>
      <c r="E11" s="4"/>
      <c r="F11" s="4"/>
      <c r="G11" s="2"/>
      <c r="H11" s="2"/>
      <c r="I11" s="2"/>
      <c r="J11" s="2"/>
      <c r="K11" s="2"/>
      <c r="L11" s="2"/>
      <c r="M11" s="3"/>
      <c r="N11" s="4"/>
      <c r="O11" s="3"/>
      <c r="P11" s="4"/>
      <c r="Q11" s="4"/>
      <c r="R11" s="3"/>
      <c r="S11" s="4"/>
      <c r="T11" s="9"/>
      <c r="U11" s="2"/>
      <c r="V11" s="3"/>
    </row>
    <row r="12" spans="1:22">
      <c r="A12" s="3"/>
      <c r="B12" s="3"/>
      <c r="C12" s="3"/>
      <c r="D12" s="4"/>
      <c r="E12" s="4"/>
      <c r="F12" s="4"/>
      <c r="G12" s="2"/>
      <c r="H12" s="2"/>
      <c r="I12" s="2"/>
      <c r="J12" s="2"/>
      <c r="K12" s="2"/>
      <c r="L12" s="2"/>
      <c r="M12" s="3"/>
      <c r="N12" s="4"/>
      <c r="O12" s="3"/>
      <c r="P12" s="4"/>
      <c r="Q12" s="4"/>
      <c r="R12" s="3"/>
      <c r="S12" s="4"/>
      <c r="T12" s="9"/>
      <c r="U12" s="2"/>
      <c r="V12" s="3"/>
    </row>
    <row r="13" spans="1:22">
      <c r="A13" s="3"/>
      <c r="B13" s="3"/>
      <c r="C13" s="3"/>
      <c r="D13" s="4"/>
      <c r="E13" s="4"/>
      <c r="F13" s="4"/>
      <c r="G13" s="2"/>
      <c r="H13" s="2"/>
      <c r="I13" s="2"/>
      <c r="J13" s="2"/>
      <c r="K13" s="2"/>
      <c r="L13" s="2"/>
      <c r="M13" s="3"/>
      <c r="N13" s="4"/>
      <c r="O13" s="3"/>
      <c r="P13" s="4"/>
      <c r="Q13" s="4"/>
      <c r="R13" s="3"/>
      <c r="S13" s="4"/>
      <c r="T13" s="9"/>
      <c r="U13" s="2"/>
      <c r="V13" s="3"/>
    </row>
    <row r="16" spans="1:22" ht="14.4" thickBot="1"/>
    <row r="17" spans="18:21">
      <c r="R17" s="31" t="s">
        <v>26</v>
      </c>
      <c r="S17" s="32"/>
      <c r="T17" s="33"/>
    </row>
    <row r="18" spans="18:21">
      <c r="R18" s="22" t="s">
        <v>22</v>
      </c>
      <c r="S18" s="23"/>
      <c r="T18" s="24">
        <v>1000000</v>
      </c>
    </row>
    <row r="19" spans="18:21">
      <c r="R19" s="22" t="s">
        <v>23</v>
      </c>
      <c r="S19" s="23"/>
      <c r="T19" s="25">
        <v>18</v>
      </c>
      <c r="U19" t="s">
        <v>27</v>
      </c>
    </row>
    <row r="20" spans="18:21">
      <c r="R20" s="22" t="s">
        <v>24</v>
      </c>
      <c r="S20" s="23"/>
      <c r="T20" s="26">
        <f>(0.0041%*T19)+0.38%</f>
        <v>4.5380000000000004E-3</v>
      </c>
    </row>
    <row r="21" spans="18:21" ht="14.4" thickBot="1">
      <c r="R21" s="27" t="s">
        <v>25</v>
      </c>
      <c r="S21" s="28"/>
      <c r="T21" s="29">
        <f>T18*T20</f>
        <v>4538</v>
      </c>
    </row>
  </sheetData>
  <mergeCells count="9">
    <mergeCell ref="R17:T17"/>
    <mergeCell ref="A1:V1"/>
    <mergeCell ref="A2:B2"/>
    <mergeCell ref="C2:D2"/>
    <mergeCell ref="M2:N2"/>
    <mergeCell ref="R2:S2"/>
    <mergeCell ref="J2:L2"/>
    <mergeCell ref="O2:Q2"/>
    <mergeCell ref="U2:V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</dc:creator>
  <cp:lastModifiedBy>User</cp:lastModifiedBy>
  <dcterms:created xsi:type="dcterms:W3CDTF">2024-12-23T14:41:34Z</dcterms:created>
  <dcterms:modified xsi:type="dcterms:W3CDTF">2026-08-13T17:46:37Z</dcterms:modified>
</cp:coreProperties>
</file>